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656" firstSheet="1" activeTab="1"/>
  </bookViews>
  <sheets>
    <sheet name="foxz" sheetId="1" state="veryHidden" r:id="rId1"/>
    <sheet name="Bieu 1" sheetId="2" r:id="rId2"/>
    <sheet name="Bieu 2" sheetId="3" r:id="rId3"/>
    <sheet name="Bieu 3" sheetId="4" r:id="rId4"/>
    <sheet name="Bieu 4" sheetId="5" r:id="rId5"/>
  </sheets>
  <definedNames>
    <definedName name="_xlnm.Print_Titles" localSheetId="1">'Bieu 1'!$4:$4</definedName>
    <definedName name="_xlnm.Print_Titles" localSheetId="2">'Bieu 2'!$4:$4</definedName>
    <definedName name="_xlnm.Print_Titles" localSheetId="3">'Bieu 3'!$4:$6</definedName>
    <definedName name="_xlnm.Print_Titles" localSheetId="4">'Bieu 4'!$4:$6</definedName>
  </definedNames>
  <calcPr fullCalcOnLoad="1"/>
</workbook>
</file>

<file path=xl/sharedStrings.xml><?xml version="1.0" encoding="utf-8"?>
<sst xmlns="http://schemas.openxmlformats.org/spreadsheetml/2006/main" count="572" uniqueCount="396">
  <si>
    <t>Địa điểm</t>
  </si>
  <si>
    <t>Ghi chú</t>
  </si>
  <si>
    <t>STT</t>
  </si>
  <si>
    <t>Danh mục dự án</t>
  </si>
  <si>
    <t>Xã Búng Lao</t>
  </si>
  <si>
    <t>I</t>
  </si>
  <si>
    <t>Huyện Mường Ảng</t>
  </si>
  <si>
    <t>II</t>
  </si>
  <si>
    <t>III</t>
  </si>
  <si>
    <t>Huyện Tủa Chùa</t>
  </si>
  <si>
    <t>Thủy điện Nậm He Thượng 2</t>
  </si>
  <si>
    <t>xã Nà Hỳ</t>
  </si>
  <si>
    <t>Đầu tư xây dựng cơ sở hạ tầng khu đất để đấu giá quyền sử dụng đất ở tại Tổ dân phố Đồng Tâm, thị trấn Tủa Chùa, huyện Tủa Chùa</t>
  </si>
  <si>
    <t>Xã Tủa Thàng</t>
  </si>
  <si>
    <t>Đơn vị tính:Ha</t>
  </si>
  <si>
    <t xml:space="preserve"> Tên Dự án, công trình</t>
  </si>
  <si>
    <t xml:space="preserve"> Chia ra các loại đất</t>
  </si>
  <si>
    <t xml:space="preserve"> Địa điểm</t>
  </si>
  <si>
    <t>Đất trồng lúa</t>
  </si>
  <si>
    <t xml:space="preserve"> Trong đó</t>
  </si>
  <si>
    <t xml:space="preserve"> Đất rừng phòng hộ</t>
  </si>
  <si>
    <t>Đất trồng lúa 2 vụ</t>
  </si>
  <si>
    <t>Đất trồng lúa 1 vụ</t>
  </si>
  <si>
    <t>Đất trồng lúa nương</t>
  </si>
  <si>
    <t>Tả Sìn Thàng, Sín Chải, Huổi Só</t>
  </si>
  <si>
    <t>Thị trấn Tủa Chùa</t>
  </si>
  <si>
    <t>Khu văn hóa tâm linh huyện Mường Ảng</t>
  </si>
  <si>
    <t>Xã Ẳng Nưa</t>
  </si>
  <si>
    <t>Dự án cấp điện nông thôn từ lưới điện quốc gia tỉnh Điện Biên giai đoạn 2021-2025</t>
  </si>
  <si>
    <t>Các xã: Ẳng Cang, Ngối Cáy, Mường Đăng, Ẳng Tở, Xuân Lao</t>
  </si>
  <si>
    <t>Đường liên xã Mường Đăng - Ngối Cáy (từ bản Chan I đi chan II, xã Mường Đăng đi Chan III, xã Ngối Cáy)</t>
  </si>
  <si>
    <t>Xã Mường Đăng, xã Ngối Cáy</t>
  </si>
  <si>
    <t>Đường liên xã Nặm Lịch - Mường Lạn (Từ bản Lịch Cang, xã Nặm Lịch sang bản Huổi Lỵ, xã Mường Lạn)</t>
  </si>
  <si>
    <t>Xã Nặm Lịch và xã Mường Lạn</t>
  </si>
  <si>
    <t>Chợ trung tâm xã Búng Lao</t>
  </si>
  <si>
    <t>Chia ra các loại đất</t>
  </si>
  <si>
    <t>Trong đó</t>
  </si>
  <si>
    <t>Đường Trung tâm huyện - Nà Khoa, huyện Nậm Pồ</t>
  </si>
  <si>
    <t>xã Nà Khoa</t>
  </si>
  <si>
    <t>Nâng cấp đường vào bản Huổi Cơ Mông</t>
  </si>
  <si>
    <t>Đường bê tông nội đồng các bản Nà Sự, Nà Ín, Cấu, Nà Cang, xã Chà Nưa, huyện Nậm Pồ Pồ</t>
  </si>
  <si>
    <t>xã Chà Nưa</t>
  </si>
  <si>
    <t>Nhà văn hoá bản Na Cô Sa 1,2, Pắc A2</t>
  </si>
  <si>
    <t>xã Na Cô Sa</t>
  </si>
  <si>
    <t>Cầu, đường từ trung tâm huyện sang khu tái định cư và trường PTDTNT THPT huyện Nậm Pồ, huyện Nậm Pồ</t>
  </si>
  <si>
    <t>Trung tâm huyện- xã Nậm Chua</t>
  </si>
  <si>
    <t>Cấp điện nông thôn từ lưới điện quốc gia tỉnh Điện Biên giai đoạn 2021-2025</t>
  </si>
  <si>
    <t>Huyện Nậm Pồ</t>
  </si>
  <si>
    <t>Kè suối Nậm Pồ</t>
  </si>
  <si>
    <t>Tái định cư các hộ dân, chỉnh trị dòng chảy suối Nậm Pồ và san ủi mặt bằng trung tâm huyện Nậm Pồ</t>
  </si>
  <si>
    <t>Nà Khoa, Nậm Chua</t>
  </si>
  <si>
    <t>Xây dựng trận địa Súng máy Phòng không 12,7mm, huyện Nậm Pồ</t>
  </si>
  <si>
    <t>Xã Chung Chải</t>
  </si>
  <si>
    <t>Xã Mường Nhé</t>
  </si>
  <si>
    <t>Kè bảo vệ khu dân cư, đất sản xuất và các công trình hạ tầng kỹ thuật trung tâm huyện Mường Nhé (Giai đoạn I)</t>
  </si>
  <si>
    <t>Kè bảo vệ khu dân cư, đất sản xuất và các công trình hạ tầng kỹ thuật trung tâm huyện Mường Nhé (Giai đoạn II)</t>
  </si>
  <si>
    <t>IV</t>
  </si>
  <si>
    <t>Huyện Mường Nhé</t>
  </si>
  <si>
    <t>Trên địa bàn huyện</t>
  </si>
  <si>
    <t>V</t>
  </si>
  <si>
    <t>Huyện Mường Chà</t>
  </si>
  <si>
    <t>Xã Ma Thì Hồ</t>
  </si>
  <si>
    <t>Nâng cấp đường giao thông xã Huổi Lèng - Xã Sá Tổng (Điểm đầu tuyến từ bản Ma Lù Thàng, xã Huổi Lèng - điểm cuối tuyến Phi 2, xã Sá Tổng)</t>
  </si>
  <si>
    <t>5,76</t>
  </si>
  <si>
    <t>Nâng cấp đường giao thông xã Na Sang - xã Mường Mươn (Điểm đầu tuyến từ bản Hin 1, xã Na Sang - Điểm cuối tuyến bản Huổi Nhả, xã Mường Mươn)</t>
  </si>
  <si>
    <t>6,18</t>
  </si>
  <si>
    <t>4,83</t>
  </si>
  <si>
    <t>Xã Huổi Lèng</t>
  </si>
  <si>
    <t>9,32</t>
  </si>
  <si>
    <t>1,50</t>
  </si>
  <si>
    <t>0,25</t>
  </si>
  <si>
    <t>0,32</t>
  </si>
  <si>
    <t>Xã Huổi Mí</t>
  </si>
  <si>
    <t>0,15</t>
  </si>
  <si>
    <t>Xã Nậm Nèn</t>
  </si>
  <si>
    <t>Nhà công vụ và phòng ở nội trú trường PTDTBT tiểu học Hừa Ngài</t>
  </si>
  <si>
    <t>0,6</t>
  </si>
  <si>
    <t>Xã Hừa Ngài</t>
  </si>
  <si>
    <t>Nước sinh hoạt trung tâm xã Huổi Lèng</t>
  </si>
  <si>
    <t>0,078</t>
  </si>
  <si>
    <t>0,051</t>
  </si>
  <si>
    <t>Xã Mường Tùng</t>
  </si>
  <si>
    <t>0,28</t>
  </si>
  <si>
    <t>Xã Sá Tổng</t>
  </si>
  <si>
    <t>Đường vào trường mầm non Mường Anh, trạm y tế và bến thuyền xã Pa Ham</t>
  </si>
  <si>
    <t>0,72</t>
  </si>
  <si>
    <t>Xã Pa Ham</t>
  </si>
  <si>
    <t>0,92</t>
  </si>
  <si>
    <t>0,8</t>
  </si>
  <si>
    <t>Xã Na Sang</t>
  </si>
  <si>
    <t>Nhà văn hoá bản Mường Mươn 1</t>
  </si>
  <si>
    <t>0,063</t>
  </si>
  <si>
    <t>Xã Mường Mươn</t>
  </si>
  <si>
    <t>Thuỷ điện Ma Thì Hồ</t>
  </si>
  <si>
    <t>VI</t>
  </si>
  <si>
    <t>Thị xã Mường Lay</t>
  </si>
  <si>
    <t>Phường
Sông Đà</t>
  </si>
  <si>
    <t>Dự án khu văn hóa tâm linh thị xã Mường Lay</t>
  </si>
  <si>
    <t>Nước sinh hoạt Háng Lìa - Háng Dù</t>
  </si>
  <si>
    <t>Khu phức hợp nhà ở du lịch nghỉ dưỡng khoáng nóng hồ Hồng Khếnh</t>
  </si>
  <si>
    <t>Khu du lịch sinh thái, nghỉ dưỡng phức hợp Hoong Lếch</t>
  </si>
  <si>
    <t>Xây dựng nhà văn hóa thôn Tân Lập</t>
  </si>
  <si>
    <t>Xây dựng nhà văn hóa bản Cang</t>
  </si>
  <si>
    <t>Sửa chữa, nâng cấp kênh Hữu (GĐ1), đầu mối và kênh cấp 2 (N24b) thuộc hệ thống Đại thủy nông Nậm Rốm</t>
  </si>
  <si>
    <t>Sửa chữa, nâng cấp kênh Hữu (GĐ2)  thuộc hệ thống Đại thủy nông Nậm Rốm</t>
  </si>
  <si>
    <t>Sửa chữa, nâng cấp cầu máng Thanh An và kênh chính Tả thuộc hệ thống Đại thủy nông Nậm Rốm</t>
  </si>
  <si>
    <t>Dự án cải tạo, nâng cấp kênh cấp II thuộc hệ thống Đại thủy nông Nậm Rốm</t>
  </si>
  <si>
    <t>VII</t>
  </si>
  <si>
    <t>Huyện Điện Biên</t>
  </si>
  <si>
    <t>Xây dựng thao trường khu vực hướng Tây Quân khu 2 và hạng mục xây dựng Khu đất tái định cư dự án</t>
  </si>
  <si>
    <t>xã Noong Luống, Thanh Yên</t>
  </si>
  <si>
    <t>Đường liên xã Nà Sáy - Mường Khong</t>
  </si>
  <si>
    <t>Xã Mường Thín</t>
  </si>
  <si>
    <t>Đường liên xã Rạng Đông - Nà Tòng</t>
  </si>
  <si>
    <t>Đường bản Ly Xôm xã Chiềng Sinh</t>
  </si>
  <si>
    <t>Xã Chiềng Sinh</t>
  </si>
  <si>
    <t>Đường từ bản Nôm đi bản Hua Nạ</t>
  </si>
  <si>
    <t>Xã Chiềng Đông</t>
  </si>
  <si>
    <t>Đường từ bản Chăn đi bản Hua Chăn xã Chiềng Đông</t>
  </si>
  <si>
    <t>Đường Huổi Khạ - Pú Piến xã Mường Mùn (Giai đoạn 2)</t>
  </si>
  <si>
    <t>Xã Mường Mùn</t>
  </si>
  <si>
    <t>Đường từ bản Phiêng Hoa - khu Á Lềnh, xã Phình Sáng</t>
  </si>
  <si>
    <t xml:space="preserve"> Xã Phình Sáng</t>
  </si>
  <si>
    <t>Đường từ ngã ba đi Nà Đắng - bản Trạm Củ xã Ta Ma</t>
  </si>
  <si>
    <t>Đường từ trung tâm xã Pú Xi - bản Pú Xi 2</t>
  </si>
  <si>
    <t>Xã Pú Xi</t>
  </si>
  <si>
    <t>Đường từ bản Hua Mức III đi bản Thẩm Táng, xã Pú Xi ( GĐ1)</t>
  </si>
  <si>
    <t>Trường PTDTBT tiểu học Khoong Hin</t>
  </si>
  <si>
    <t>Xã Mường Khong</t>
  </si>
  <si>
    <t>Trung tâm văn hóa huyện Tuần Giáo</t>
  </si>
  <si>
    <t>TT Tuần Giáo</t>
  </si>
  <si>
    <t>Nhà văn hóa xã Rạng Đông</t>
  </si>
  <si>
    <t>Xã Rạng Đông</t>
  </si>
  <si>
    <t>Nhà văn hóa bản Lói xã Quài Tở</t>
  </si>
  <si>
    <t>Xã Quài Tở</t>
  </si>
  <si>
    <t>Mở rộng mặt bằng khu tái định cư Tân Giang</t>
  </si>
  <si>
    <t>Xã Phình Sáng</t>
  </si>
  <si>
    <t>Mở rộng nghĩa trang bản Chiềng Khoang</t>
  </si>
  <si>
    <t>Bãi đổ thải bản sái ngoài xã Quài Cang</t>
  </si>
  <si>
    <t>Xã Quài Cang</t>
  </si>
  <si>
    <t>Xã Mường Mùn, xã Pú Xi</t>
  </si>
  <si>
    <t>Kè bảo vệ khu dân cư, khu sản xuất suối Nặm Hua, xã Chiềng Sinh (Giai đoạn 1)</t>
  </si>
  <si>
    <t>Kè bảo vệ khu dân cư, khu sản xuất suối Nặm Hua, xã Chiềng Sinh (Giai đoạn 2)</t>
  </si>
  <si>
    <t>Kè bảo vệ Suối Nặm Hon, huyện Tuần Giáo (giai đoạn 1)</t>
  </si>
  <si>
    <t>Xã Quài Cang, thị trấn Tuần Giáo</t>
  </si>
  <si>
    <t>Kè bảo vệ Suối Nặm Hon, huyện Tuần Giáo (giai đoạn 2)</t>
  </si>
  <si>
    <t>Xã Nà Tòng</t>
  </si>
  <si>
    <t>Đường từ bản Phiêng Cứ đến bãi Phiêng Vang (giai đoạn 1)</t>
  </si>
  <si>
    <t>Xã Ta Ma</t>
  </si>
  <si>
    <t>Trường PTDTBT THCS Ta Ma</t>
  </si>
  <si>
    <t>Trường PTDTBTTH Nà Tòng</t>
  </si>
  <si>
    <t>Khoanh vùng bảo vệ, cắm mốc, giải phóng mặt bằng, cấp Giấy chứng nhận quyền sử dụng đất tại các điểm di tích thuộc Di tích lịch sử Quốc gia đặc biệt Chiến trường Điện Biên Phủ</t>
  </si>
  <si>
    <t>Xã Tỏa Tình</t>
  </si>
  <si>
    <t xml:space="preserve">Khu văn hóa tâm linh huyện Tuần Giáo </t>
  </si>
  <si>
    <t>VIII</t>
  </si>
  <si>
    <t>Huyện Tuần Giáo</t>
  </si>
  <si>
    <t>Cụm hồ bản Phủ - Nậm Là, tỉnh Điện Biên (Hồ bản Phủ, huyện Tuần Giáo)</t>
  </si>
  <si>
    <t>Xã Quài Cang, Xã Quài Nưa, Xã Pú Nhung, TT Tuần Giáo</t>
  </si>
  <si>
    <t>Dự án khu dân cư số 01 thị trấn Tuần Giáo</t>
  </si>
  <si>
    <t>Thị trấn Tuần Giáo</t>
  </si>
  <si>
    <t>Dự án khu dân cư số 02 thị trấn Tuần Giáo</t>
  </si>
  <si>
    <t>Xã Nà Hỳ</t>
  </si>
  <si>
    <t>Kè bảo vệ khu dân cư, đất sản xuất bản Nà Hỳ, xã Nà Hỳ, huyện Nậm Pồ (giai đoạn 2)</t>
  </si>
  <si>
    <t>Kè bảo vệ khu dân cư, đất sản xuất bản Nà Hỳ, xã Nà Hỳ, huyện Nậm Pồ (giai đoạn 1)</t>
  </si>
  <si>
    <t>Trung tâm huyện Nậm Pồ - xã Nậm Chua</t>
  </si>
  <si>
    <t>Kè bảo vệ khu dân cư và công trình hạ tầng kỹ thuật suối Nậm Pồ, huyện Nậm Pồ (giai đoạn II)</t>
  </si>
  <si>
    <t>Cải tạo, nâng cấp đường giao thông Sín Chải – Sam Lang, xã Nà Hỳ, huyện Nậm Pồ.</t>
  </si>
  <si>
    <t>Xã Nậm Tin, xã Chà Cang</t>
  </si>
  <si>
    <t>Cải tạo, nâng cấp đường giao thông Vàng Lếch (Nậm Tin) – Hô Hài (Chà Cang), huyện Nậm Pồ.</t>
  </si>
  <si>
    <t>Xã Nậm Khăn</t>
  </si>
  <si>
    <t>Cải tạo, nâng cấp đường Hô Tâu - Huổi Văng - Huổi Noỏng, xã Nậm Khăn, huyện Nậm Pồ</t>
  </si>
  <si>
    <t>xã Pa Tần</t>
  </si>
  <si>
    <t>Cải tạo, nâng cấp đường từ QL.4H đi bản Huổi Tre, xã Pa Tần, huyện Nậm Pồ</t>
  </si>
  <si>
    <t>Xã Chà Tở</t>
  </si>
  <si>
    <t>Cải tạo, nâng cấp đường Nậm Củng – Hô Củng- Huổi Anh, xã Chà Tở, huyện Nậm Pồ</t>
  </si>
  <si>
    <t>Xã Nà Khoa, xã Nậm Nhừ</t>
  </si>
  <si>
    <t>Xã Na Son, xã Xa Dung</t>
  </si>
  <si>
    <t>Xã Háng Lìa</t>
  </si>
  <si>
    <t>Xã Xa Dung</t>
  </si>
  <si>
    <t>Xã Keo Lôm, xã Phình Giàng</t>
  </si>
  <si>
    <t>Xã Tìa Dình, xã Sam Kha</t>
  </si>
  <si>
    <t>Xã Xa Dung, huyện Điện Biên Đông; xã Mường Lạn, huyện Mường Ẳng</t>
  </si>
  <si>
    <t>Xã Mường Luân, xã Phì Nhừ</t>
  </si>
  <si>
    <t>Xã Phì Nhừ, xã Na Son</t>
  </si>
  <si>
    <t>IX</t>
  </si>
  <si>
    <t>Xã Keo Lôm, Phình Giàng</t>
  </si>
  <si>
    <t>Tổng cộng</t>
  </si>
  <si>
    <t>Huyện Điện Biên Đông</t>
  </si>
  <si>
    <t>Di dời khẩn cấp khỏi khu vực có nguy cơ cao sạt lở đất, lũ ống, lũ quét bản Háng Tàu, xã Chiềng Sơ, huyện Điện Biên Đông</t>
  </si>
  <si>
    <t>Xã Chiềng Sơ</t>
  </si>
  <si>
    <t>San ủi mặt bằng phục vụ di chuyển các hộ dân khu vực đầu nguồn hồ nước sinh hoạt thị trấn Điện Biên Đông, huyện Điện Biên Đông (giai đoạn 1)</t>
  </si>
  <si>
    <t>Thị trấn Điện Biên Đông</t>
  </si>
  <si>
    <t>Thủy điện Chiềng Sơ 2</t>
  </si>
  <si>
    <t>Xã Chiềng Sơ, xã Mường Luân</t>
  </si>
  <si>
    <t>Dự án cải tạo, nâng cấp ĐT.143 Noong Bua - Pú Nhi - Noong U - Na Son (Đoạn Nà Nghè - Pú Nhi - Noong U - Na Son)</t>
  </si>
  <si>
    <t>Xã Pu nhi, xã Nong U, xã Na Son, Thị trấn Điện Biên Đống</t>
  </si>
  <si>
    <t>Đường dây 110kV Điện Biên – Điện Biên Đông</t>
  </si>
  <si>
    <t>Xã Keo Lôm, Nong U, Phì Nhừ, Mường Luân</t>
  </si>
  <si>
    <t>Cải tạo, nâng cấp đường Huổi Hâu xã Nà Khoa - Huổi Lụ 2 xã Nậm Nhừ, huyện Nậm Pồ</t>
  </si>
  <si>
    <t>Hệ thống tưới ẩm (cây ăn quả)</t>
  </si>
  <si>
    <t>Trụ sở UBND xã Quài Cang</t>
  </si>
  <si>
    <t>Trụ sở UBND thị trấn Tuần Giáo</t>
  </si>
  <si>
    <t>San ủi mặt bằng, đường nội thị trung tâm huyện lỵ Nậm Pồ</t>
  </si>
  <si>
    <t>Trụ sở UBND xã Mường Khong</t>
  </si>
  <si>
    <t>Nâng cấp đường Nà Khoa - Na Cô Sa</t>
  </si>
  <si>
    <t>Di chuyển dân ra khỏi vùng thiên tai Bản Huổi Toóng 1, 2.</t>
  </si>
  <si>
    <t>Đường vào điểm Di chuyển dân ra khỏi vùng thiên tai Bản Huổi Toóng 1, 2.</t>
  </si>
  <si>
    <t>Nâng cấp, sửa chữa Trường PTDTBT THCS Huổi Mí.</t>
  </si>
  <si>
    <t>Nâng cấp, sửa chữa Trường PTDTBT THCS Nậm Nèn.</t>
  </si>
  <si>
    <t>Đường trục chính bản Lùng Thàng 1+2</t>
  </si>
  <si>
    <t>Nước sinh hoạt bản Huổi Hạ</t>
  </si>
  <si>
    <t>Nâng cấp đường giao thông từ bản Xôm đi Mốc C5</t>
  </si>
  <si>
    <t>Nâng cấp đường giao thông từ bản Lói đến bản Tin Tốc 2</t>
  </si>
  <si>
    <t>Nhà văn hoá các bản Phi Công</t>
  </si>
  <si>
    <t>Nhà văn hoá bản Nậm He</t>
  </si>
  <si>
    <t>Đường bê tông nội đồng các bản Nà Sự, Nà Ín, Cấu, Nà Cang.</t>
  </si>
  <si>
    <t>Cải tạo nâng cấp đường Tủa Thàng - Phi Giàng 1 - Phi Giàng 2 - Huổi Trẳng</t>
  </si>
  <si>
    <t>Đường vào bản Ma Lù Thàng 2</t>
  </si>
  <si>
    <t xml:space="preserve">Cải tạo, nâng cấp đường từ Đồn Biên phòng đi bản Huổi Không, Co Đứa, Huổi Chon </t>
  </si>
  <si>
    <t>Cải tạo, nâng cấp đường trung tâm xã Mường Mùn - Trung tâm xã Pú Xi</t>
  </si>
  <si>
    <t xml:space="preserve">Hệ thống điện sinh hoạt các bản Huổi Sông </t>
  </si>
  <si>
    <t>Hệ thống điện sinh hoạt các bản  xã Pú Hồng</t>
  </si>
  <si>
    <t>Hệ thống điện sinh hoạt các bản xã Tìa Dình</t>
  </si>
  <si>
    <t>1</t>
  </si>
  <si>
    <t>Xây dựng điểm tái định cư số I mở rộng dự án nâng cấp, cải tạo Cảng hàng không Điện Biên</t>
  </si>
  <si>
    <t>Phường Thanh Trường</t>
  </si>
  <si>
    <t>Di chuyển đường điện 110Kv thuộc dự án khu tái định cư trung tâm chính trị, hành chính tỉnh Điện Biên và Dự án Bồi thường Giải phóng mặt bằng theo quy hoạch chi tiết để đấu giá quyền sử dụng đất thực hiện dự án khu dân cư đô thị, thương mại dịch vụ gắn với Trung tâm chính trị, hành chính tỉnh</t>
  </si>
  <si>
    <t>Phường Noong Bua, xã Thanh Minh</t>
  </si>
  <si>
    <t>Bổ sung, nâng cấp Trường Tiểu học số 2 Nà Nhạn, xã Nà Nhạn</t>
  </si>
  <si>
    <t>Trụ sở phòng Giáo dục và Đào tạo thành phố Điện Biên Phủ</t>
  </si>
  <si>
    <t>Bổ sung, nâng cấp Trường THCS Nà Nhạn, xã Nà Nhạn</t>
  </si>
  <si>
    <t>Đường bê tông nội bản Huổi Chốn giai đoạn 2, xã Nà Nhạn</t>
  </si>
  <si>
    <t>Xã Nà Nhạn</t>
  </si>
  <si>
    <t>Dự án khoanh vùng bảo vệ, cắm mốc, giải phóng mặt bằng, cấp giấy chứng nhận quyền sử dụng đất tại các điểm di tích thuộc Di tích lịch sử Quốc gia đặc biệt chiến trường Điện Biên Phủ</t>
  </si>
  <si>
    <t>Phường Noong Bua</t>
  </si>
  <si>
    <t>Thành phố Điện Biên Phủ</t>
  </si>
  <si>
    <t>Dự án Bồi thường, giải phóng mặt bằng theo quy hoạch chi tiết để thực hiện dự án Khu đô thị mới Nam Thanh Trường, thành phố Điện Biên Phủ</t>
  </si>
  <si>
    <t>Xây dựng trung tâm khai thác vận chuyển Bưu Điện tỉnh Điện Biên</t>
  </si>
  <si>
    <t>Xã Mường Tùng, huyện Mường Chà (8,452ha)và xã Chà Tở huyện Nậm Pồ (0,06ha)</t>
  </si>
  <si>
    <t>Dự án đầu tư xây dựng công trình:Trường phổ thông dân tộc bán trú tiểu học số 1</t>
  </si>
  <si>
    <t>Xã Mường Toong</t>
  </si>
  <si>
    <t>Dự án quản lý đa thiên tai lưu vực sông Nậm Rốm nhằm bảo vệ dân sinh, thích ứng biến đổi khí hậu và phát triển kinh tế xã hội tỉnh Điện Biên</t>
  </si>
  <si>
    <t>Xã Thanh Xương, Thanh Chăn, Thanh Yên, Thanh Hưng</t>
  </si>
  <si>
    <t xml:space="preserve">Huyện Điện Biên </t>
  </si>
  <si>
    <t>Dự án bố trí dân cư vùng có nguy cơ thiên tai đến định cư tại khu Á Lềnh</t>
  </si>
  <si>
    <t>Dự án cái tạo, nâng cấp QL. 279  đoạn Điện Biên - Tây Trang, tỉnh Điện Biên (Bao gồm tuyến tránh Điện Biên Phủ và thị trấn Mường Ảng)</t>
  </si>
  <si>
    <t>Các xã</t>
  </si>
  <si>
    <t>San tải, giảm bán kính cấp điện các TBA phân phối và cải tạo lưới điện hạ áp để nâng cao độ ổn định cung cấp điện khu vực Tuần Giáo năm 2023</t>
  </si>
  <si>
    <t>San tải, giảm bán kính cấp điện các TBA phân phối và cải tạo lưới điện hạ áp để nâng cao độ ổn định cung cấp điện khu vực Thành phố năm 2023</t>
  </si>
  <si>
    <t>San tải, giảm bán kính cấp điện các TBA phân phối và cải tạo lưới điện hạ áp để nâng cao độ ổn định cung cấp điện khu vực Mường Chà năm 2023</t>
  </si>
  <si>
    <t>A</t>
  </si>
  <si>
    <t>B</t>
  </si>
  <si>
    <t>Dự án đầu tư xây dựng công trình: Sân vận động huyện Tủa Chùa</t>
  </si>
  <si>
    <t>Dự án đầu tư xây dựng công trình: Tuyến đường Tả Sìn Thàng - Páo Tình Làng - Sáng Tớ đi Sín Chải, Huổi Só</t>
  </si>
  <si>
    <t>Dự án đầu tư xây dựng công trình: Đường liên xã Mường Đăng - Ngối Cáy (từ bản Chan I đi chan II, xã Mường Đăng đi Chan III, xã Ngối Cáy).</t>
  </si>
  <si>
    <t xml:space="preserve">Công trình:Đường liên xã Ẳng Nưa - Ẳng Cang, huyện Mường Ảng </t>
  </si>
  <si>
    <t>Công trình: Đường liên xã Nặm Lịch - Mường Lạn (Từ bản Lịch Cang, xã Nặm Lịch sang bản Huổi Lỵ, xã Mường Lạn)</t>
  </si>
  <si>
    <t>Dự án đầu tư xây dựng công trình: Cầu bê tông qua suối Nậm Pồ đi xã Nậm Chua, huyện Nậm Pồ</t>
  </si>
  <si>
    <t>Công trình: xây mới trường mầm non Ma Thì Hồ, xã Ma Thì Hồ</t>
  </si>
  <si>
    <t>Dự án đầu tư xây dựng công trình: Nâng cấp đường giao thông thị trấn Mường Chà- xã Na Sang (điểm đầu từ QL 12 thị trấn Mường Chà đến điểm cuối bản Huổi Xưa, xã Na  Sang)</t>
  </si>
  <si>
    <t>Dự án thủy điện Nậm He hạ</t>
  </si>
  <si>
    <t>Khu văn hóa tâm linh huyện Điện Biên Đông</t>
  </si>
  <si>
    <t>Khu du lịch, sinh thái, nghỉ dưỡng Noong Luống</t>
  </si>
  <si>
    <t>Xã Noong Luống</t>
  </si>
  <si>
    <t>Xây dựng điểm tái định cư Khu đất bãi màu Nậm Thanh xã Noong Luống, huyện Điện Biên thuộc dự án: Thao trường khu vực hướng Tây Quân khu 2</t>
  </si>
  <si>
    <t>Các xã: Tả Sìn Thàng, Sín Chải</t>
  </si>
  <si>
    <t>Các xã: Mường Báng, Xá Nhè, Mường Đun, Tủa Thàng, Huổi Só, Trung Thu, Tả Phìn, Lao Xả Phình, Tả Sìn Thàng, Sín Chải</t>
  </si>
  <si>
    <t>Dự án: Nâng cấp mặt đường từ trung tâm huyện đi xã Nặm Lịch (đoạn từ Km37 QL279 - xã Nặm Lịch), huyện Mường Ảng</t>
  </si>
  <si>
    <t>Các xã: Mường Đăng, Ngối Cáy</t>
  </si>
  <si>
    <t>Các xã: Huổi Lèng,  Sá Tổng</t>
  </si>
  <si>
    <t>Các xã: Na Sang, Mường Mươn</t>
  </si>
  <si>
    <t>Thị trấn Mường Chà, xã Na Sang</t>
  </si>
  <si>
    <t>xã Nậm Chua</t>
  </si>
  <si>
    <t>Các xã: Nà Hỳ, Nậm Chua</t>
  </si>
  <si>
    <t>Các xã: Nà Khoa, Na Cô Sa</t>
  </si>
  <si>
    <t>Các xã: Ẳng Nưa, Ẳng Cảng</t>
  </si>
  <si>
    <t>Các xã: Nặm Lịch, Mường Lạn</t>
  </si>
  <si>
    <t>Các xã: Mường Mươn, Si Pha Phìn, Sá Tổng, Hừa Ngài, Na Sang, Mường Tùng</t>
  </si>
  <si>
    <t>Các xã: Nà Sáy, Mường Khong</t>
  </si>
  <si>
    <t>Các xã: Rạng Đông, Nà Tòng</t>
  </si>
  <si>
    <t>Các xã: Mùn Chung, Mường Thín, Chiềng Sinh, Phình Sáng</t>
  </si>
  <si>
    <t>Các xã: Pu nhi, Keo Lôm, Phình Giàng, Xa Dung, Chiềng Sơ, Tìa Dình</t>
  </si>
  <si>
    <t>Xã Thanh Minh, các phường Him Lam, Noong Bua, Nam Thanh</t>
  </si>
  <si>
    <t>Các xã: Pá Mỳ, Quảng Lâm, Chung Chải, Sen Thượng, Nậm Vì</t>
  </si>
  <si>
    <t>Các xã: Thanh Luông, Thanh Hưng</t>
  </si>
  <si>
    <t>Các xã: Thanh Hưng, Thanh Chăn</t>
  </si>
  <si>
    <t>Khu đô thị phía Tây Bắc thành phố Điện Biên Phủ</t>
  </si>
  <si>
    <t>Các xã, phường</t>
  </si>
  <si>
    <t>Cải tạo , nâng cấp đường giao thông bản Nà Sản B – Xa Dung B, huyện Điện Biên Đông</t>
  </si>
  <si>
    <t>Cải tạo, nâng cấp đường Na Son – Xa Dung – Mường Lạn (giai đoạn 1), huyện Điện Biên Đông</t>
  </si>
  <si>
    <t>Cải tạo, nâng cấp đường Trung Sua – Huổi Hoa – Háng Lia (Keo Lôm) – Phí Sua (Phình Giàng), huyện Điện Biên Đông</t>
  </si>
  <si>
    <t>Cải tạo, nâng cấp đường Háng Lìa – Huổi Xông, huyện Điện Biên Đông</t>
  </si>
  <si>
    <t>Xã háng Lìa</t>
  </si>
  <si>
    <t>Cải tạo, nâng cấp đường Na Son – Xa Dung – Mường Lạn (giai đoạn 2), huyện Điện Biên Đông</t>
  </si>
  <si>
    <t>Cải tạo, nâng cấp đường giao thông Na Ten – Nà Sản (Mường Luân) – Háng Trợ (Phì Nhừ), huyện Điện Biên Đông</t>
  </si>
  <si>
    <t>Xã Phì Nhừ, xã Mường Luân</t>
  </si>
  <si>
    <t>Cải tạo, nâng cấp đường Phì Nhừ - Chống Mông - Tào Xa - Bản Na Phát (xã Na Son), huyện Điện Biên Đông</t>
  </si>
  <si>
    <t>Cải tạo, nâng cấp đường từ Đồn Biên phòng đi bản Huổi Không, Co Đứa, Huổi Chon, xã Mường Lói, huyện Điện Biên</t>
  </si>
  <si>
    <t>Xã Phu Luông, xã Mường Lói</t>
  </si>
  <si>
    <t>Kè bản Tâu, xã Hua Thanh, huyện Điện Biên</t>
  </si>
  <si>
    <t>Xã Hua Thanh</t>
  </si>
  <si>
    <t>Sửa chữa, nâng cấp kênh Hữu (giai đoạn 1), đầu mối và kênh cấp 2 (N24b) thuộc hệ thống Đại thủy nông Nậm Rốm.</t>
  </si>
  <si>
    <t>Sửa chữa, nâng cấp kênh Hữu (giai đoạn 2) thuộc hệ thống Đại thủy nông Nậm Rốm</t>
  </si>
  <si>
    <t>Xã Thanh Hưng, Thanh Chăn, Thanh Yên</t>
  </si>
  <si>
    <t>Sửa chữa, nâng cấp cầu máng Thanh An và kênh chính Tả thuộc hệ thống Ðại thủy nông Nậm Rốm</t>
  </si>
  <si>
    <t>Xã Thanh An, xã Noong Hẹt</t>
  </si>
  <si>
    <t>Xã Noong Hẹt, xã Thanh Xương, xã Thanh Hưng, xã Thanh Chăn, xã Thanh Yên , xã Noong Luống</t>
  </si>
  <si>
    <t>Cải tạo , nâng cấp đường Huổi Hâu xã Nà Khoa - Huổi Lụ 2 xã Nậm Nhừ, huyện Nậm Pồ</t>
  </si>
  <si>
    <t>Cải tạo, nâng cấp đường Nậm Củng – Hô Củng- Huổi Anh, huyện Nậm Pồ</t>
  </si>
  <si>
    <t>Cải tạo, nâng cấp đường từ QL.4H đi bản Huổi Tre, huyện Nậm Pồ</t>
  </si>
  <si>
    <t>Xã Pa Tần</t>
  </si>
  <si>
    <t>Trung tâm huyện Nậm Pồ</t>
  </si>
  <si>
    <t>Cải tạo, nâng cấp đường Tủa Thàng - Phi Giàng 1 - Phi Giàng 2 - Huổi Trẳng, huyện Tủa Chùa</t>
  </si>
  <si>
    <t>Cải tạo, nâng cấp đường trung tâm xã Mường Mùn – Trung tâm xã Pú Xi, huyện Tuần Giáo</t>
  </si>
  <si>
    <t>Kè bảo vệ khu dân cư, đất sản xuất suối Nậm Hua, xã Chiềng Sinh, huyện Tuần Giáo (giai đoạn 1)</t>
  </si>
  <si>
    <t>Kè bảo vệ khu dân cư, đất sản xuất suối Nậm Hua, xã Chiềng Sinh, huyện Tuần Giáo (giai đoạn 2)</t>
  </si>
  <si>
    <t>Kè suối Nậm Hon, huyện Tuần Giáo (giai đoạn 1)</t>
  </si>
  <si>
    <t>Xã Quài Cang, Thị trấn Tuần Giáo</t>
  </si>
  <si>
    <t>Kè suối Nậm Hon, huyện Tuần Giáo (giai đoạn 2)</t>
  </si>
  <si>
    <t>Cải tạo, nâng cấp đường từ nhà khách Trúc An đi bản Co Cượm</t>
  </si>
  <si>
    <t>Xã Pá Khoang</t>
  </si>
  <si>
    <t>Phường Him Lam, phường Thanh Trường</t>
  </si>
  <si>
    <t>Phường Thanh Trường, phường Nam Thanh</t>
  </si>
  <si>
    <t>Cải tạo, nâng cấp đường từ QL.4H đi bản Pá Lùng, huyện Mường Nhé</t>
  </si>
  <si>
    <t>Kè bảo vệ khu dân cư suối Nậm Nhé, huyện Mường Nhé</t>
  </si>
  <si>
    <t>Kè bảo vệ khu dân cư , đất sản xuất và các công trình hạ tầng kỹ thuật trung tâm huyện Mường Nhé (giai đoạn I)</t>
  </si>
  <si>
    <t>Kè bảo vệ khu dân cư , đất sản xuất và các công trình hạ tầng kỹ thuật trung tâm huyện Mường Nhé (giai đoạn II)</t>
  </si>
  <si>
    <t>Xã Mường Lạn</t>
  </si>
  <si>
    <t>Kè bảo vệ khu dân cư và các công trình hạ tầng kỹ thuật suối Tin Tốc huyện Mường Ảng</t>
  </si>
  <si>
    <t>Thị trấn Mường Ẳng</t>
  </si>
  <si>
    <t>Kè bảo vệ khu dân cư suối Nậm Nhé huyện Mường Nhé</t>
  </si>
  <si>
    <t>xã Mường Lói, xã Phu Luông</t>
  </si>
  <si>
    <t>Kè bản Tâu xã Hua Thanh, huyện Điện Biên</t>
  </si>
  <si>
    <t xml:space="preserve"> xã Nậm Chua</t>
  </si>
  <si>
    <t>Cải tạo, nâng cấp đường giao thông bản Nà Sản B - Xa Dung B huyện Điện Biên Đông</t>
  </si>
  <si>
    <t>Cải tạo, nâng cấp đường Na Son - Xa Dung - Mường Lạn (giai đoạn 1) huyện Điện Biên Đông</t>
  </si>
  <si>
    <t>Cải tạo, nâng cấp đường Háng Lìa - Huổi Xông.huyện Điện Biên Đông</t>
  </si>
  <si>
    <t>Cải tạo nông cấp đường giao thông Na Ten - Nà Sản (Mường Luân) - Háng Trợ (Phì Nhừ) huyện Điện Biên Đông</t>
  </si>
  <si>
    <t>Cải tạo, nâng cấp đường Na Son - Xa Dung - Mường Lạn (giai đoạn 2) huyện Điện Biên Đông</t>
  </si>
  <si>
    <t>Cải tạo, nâng cấp đường Trung Sua - Huổi Hoa - Háng Lia (Keo Lôm) - Phí Sua (Phình Giàng) huyện Điện Biên Đông</t>
  </si>
  <si>
    <t>Cải tạo, nâng cấp đường Phì Nhừ - Chống Mông - Tào Xa - Bản Na Phát (xã Na Son) huyện Điện Biên Đông</t>
  </si>
  <si>
    <t>Cải tạo, nâng cấp đường từ QL.4H đi bản Pá Lùn huyện Mường Nhé</t>
  </si>
  <si>
    <t>Xã Lay Nưa, thị xã Mường Lay; xã Mường Tùng, huyện Mường Chà</t>
  </si>
  <si>
    <t>Dự án đã được HĐND tỉnh chấp thuận thu hồi đất tại Nghị quyết số 17/NQ-HĐND ngày 04/8/2016 và 204/NQHĐND ngày 08/12/2020 với tổng diện tích là 30,4ha; bổ sung diện tích 6,24ha</t>
  </si>
  <si>
    <t>Dự án đã được HĐND tỉnh chấp thuận thu hồi đất tại Nghị quyết số 204/NQ-HĐND ngày 08/12/2020 với diện tích 16,89ha; bổ sung diện tích 4,71ha.</t>
  </si>
  <si>
    <t xml:space="preserve">BIỂU 01: DANH MỤC CÁC DỰ ÁN MỚI CẦN THU HỒI ĐẤT </t>
  </si>
  <si>
    <t>DANH MỤC CÁC CÔNG TRÌNH, DỰ ÁN SỬ DỤNG VỐN NGÂN SÁCH NHÀ NƯỚC</t>
  </si>
  <si>
    <t>Dự án san tải, giảm bán kính cấp điện các TBA phân phối và cải tạo lưới điện hạ áp để nâng cao độ ổn định cung cấp điện khu vực Tủa Chùa năm 2023</t>
  </si>
  <si>
    <t>Kè bảo vệ trường THCS và Trạm Y tế xã Ma Thì Hồ</t>
  </si>
  <si>
    <t>Xã Phu Luông</t>
  </si>
  <si>
    <t>Xã Noong Hẹt</t>
  </si>
  <si>
    <t>Xã Sam Mứn</t>
  </si>
  <si>
    <t>Các xã: Na Tông, Phu Luông, Na Ư, Mường Pồn, Mường
Lói, Mường Nhà, Pa Thơm, Hua Thanh</t>
  </si>
  <si>
    <t>Xã Mường Lói</t>
  </si>
  <si>
    <t>Các xã: Noong Hẹt, Thanh Xương, Thanh Hưng, Thanh Chăn, Thanh Yên, Noong Luống</t>
  </si>
  <si>
    <t>Đường giao thông bản Yên-bản Thẩm Xả xã Mường Thín (GĐ2)</t>
  </si>
  <si>
    <t>Thị trấn Tuần Giáo và các xã: Tỏa Tình, Chiềng Đông</t>
  </si>
  <si>
    <t>Xã Pú Hồng</t>
  </si>
  <si>
    <t>Xã Tìa Dình</t>
  </si>
  <si>
    <t>Phường Him Lam</t>
  </si>
  <si>
    <t>Các xã: Thanh Minh, Nà Nhạn, và các phường: Noong Bua,  Him Lam, Thanh Trường, Tân Thanh.</t>
  </si>
  <si>
    <t>DANH MỤC CÁC CÔNG TRÌNH, DỰ ÁN SỬ DỤNG VỐN NGOÀI NGÂN SÁCH NHÀ NƯỚC</t>
  </si>
  <si>
    <t xml:space="preserve">Danh mục công trình đã được HĐND tỉnh thông qua tại Nghị quyết số 65/NQ-HĐND ngày 09/12/2021 với diện tích là 0,4 ha; bổ sung thêm diện tích 0,22 ha </t>
  </si>
  <si>
    <t>Dự án đã được HĐND tỉnh chấp thuận thu hồi đất tại Nghị quyết số 44/NQ-HĐND ngày 22/8/2021 với diện tích là 0,3ha; bổ sung diện tích 2,6ha</t>
  </si>
  <si>
    <r>
      <t xml:space="preserve">Đã được HĐND tỉnh chấp thuận thu hồi đất với diện tích 15,74ha </t>
    </r>
    <r>
      <rPr>
        <i/>
        <sz val="12"/>
        <rFont val="Times New Roman"/>
        <family val="1"/>
      </rPr>
      <t xml:space="preserve">(Nghị quyết số 89/NQ-HĐND ngày 02/4/2022 với diện tích 12,74ha; Nghị quyết số 65/NQ-HĐND ngày 09/12/2021 với diện tích 3ha); </t>
    </r>
    <r>
      <rPr>
        <sz val="12"/>
        <rFont val="Times New Roman"/>
        <family val="1"/>
      </rPr>
      <t>bổ sung diện tích đất 1,0ha</t>
    </r>
  </si>
  <si>
    <t>Đã được HĐND tỉnh chấp thuận thu hồi đất tại Nghị quyết số 65/NQ-HĐND ngày 09/12/2021; đổi tên "dự án khu đô thị dịch vụ thương mại thanh trường C" thành "Khu đô thị phía Tây Bắc thành phố Điện Biên Phủ"</t>
  </si>
  <si>
    <t xml:space="preserve">Đã được HĐND tỉnh chấp thuận thu hồi đất tại Nghị quyết số 44/NQ-HĐND ngày 22/8/2021 huyện Điện Biên (xã Thanh Xương, Thanh Chăn), bổ sung địa bàn thực hiện dự án là xã Thanh Yên, xã Thanh Hưng </t>
  </si>
  <si>
    <r>
      <t xml:space="preserve">Dự án đã được HĐND tỉnh chấp thuận thu hồi đất với diện tích 97,64ha </t>
    </r>
    <r>
      <rPr>
        <i/>
        <sz val="12"/>
        <rFont val="Times New Roman"/>
        <family val="1"/>
      </rPr>
      <t>(Nghị quyết số 204NQ-HĐND ngày  08/12/2020, với diện tích 40ha và Nghị quyết số 44/NQ-HĐND ngày 22/8/2021 với diện tích 57,64ha)</t>
    </r>
    <r>
      <rPr>
        <sz val="12"/>
        <rFont val="Times New Roman"/>
        <family val="1"/>
      </rPr>
      <t>; bổ sung diện tích thu hồi đất là 13,48ha</t>
    </r>
  </si>
  <si>
    <t xml:space="preserve">Đã được HĐND tỉnh chấp thuận thu hồi đất với diện tích 73,11ha (Nghị quyết số 44/NQ-HĐND ngày 22/8/2022 với diện tích 51,03ha, Nghị quyết số 103/NQ-HĐND ngày 08/7/2022 với diện tích 22,08ha); bổ sung diện tích 3,1 ha  </t>
  </si>
  <si>
    <t>BIỂU 03: DANH MỤC DỰ ÁN CHUYỂN MỤC ĐÍCH SỬ DỤNG ĐẤT TRỒNG LÚA, ĐẤT RỪNG PHÒNG HỘ ĐỀ NGHỊ MỚI</t>
  </si>
  <si>
    <t>Tuyến đường Tả Sìn Thàng - Páo Tỉnh Làng - Sáng Tớ đi Sín Chải, Huổi Só</t>
  </si>
  <si>
    <t xml:space="preserve"> Xã Búng Lao</t>
  </si>
  <si>
    <t>Đã được HĐND tỉnh chấp thuận chuyển mục đích đất trồng lúa 1 vụ với diện tích 1,18ha, đất rừng phòng hộ 12,35ha (huyện Điện Biên Đông là 10,15ha) tại Nghị quyết số 44/NQ-HĐND ngày 22/8/2021; bổ sung diện tích đất trồng lúa với diện tích 3,1ha</t>
  </si>
  <si>
    <t>Tổng cộng (A +B)</t>
  </si>
  <si>
    <t xml:space="preserve"> </t>
  </si>
  <si>
    <t>Các xã: Thanh Xương, Thanh Hưng, Thanh Chăn</t>
  </si>
  <si>
    <t>Khu đô thị mới Bắc Hồng Cúm, huyện Điện Biên</t>
  </si>
  <si>
    <t>Dự án xây dựng Nhà máy viên nén và chế biến dăm gỗ Điện Biên</t>
  </si>
  <si>
    <t>Xã Sa Lông</t>
  </si>
  <si>
    <t>Diện tích sử dụng đất 
(Ha)</t>
  </si>
  <si>
    <t>Diện tích sử dụng đất
(Ha)</t>
  </si>
  <si>
    <t>BIỂU 02: DANH MỤC DỰ ÁN CẦN THU HỒI ĐẤT ĐỀ NGHỊ ĐIỀU CHỈNH, BỔ SUNG
(ĐÃ ĐƯỢC HĐND TỈNH THÔNG QUA NHƯNG CÓ THAY ĐỔI VỀ DIỆN TÍCH, TÊN GỌI)</t>
  </si>
  <si>
    <t>BIỂU 04: DANH MỤC DỰ ÁN CHUYỂN MỤC ĐÍCH SỬ DỤNG ĐẤT TRỒNG LÚA ĐỀ NGHỊ ĐIỀU CHỈNH, BỔ SUNG
(ĐÃ ĐƯỢC HĐND TỈNH THÔNG QUA NHƯNG CÓ THAY ĐỔI VỀ DIỆN TÍCH, TÊN GỌI)</t>
  </si>
  <si>
    <t>Đã được HĐND tỉnh chấp thuận chuyển mục đích đất trồng lúa với diện tích 0,66 ha (Đất trồng lúa 2 vụ là 0,36 ha, đất lúa 1 vụ 0,3 ha) tại Nghị quyết 139/NQ-HĐND ngày 06/12/2019; bổ sung diện tích đất trồng lúa 1 vụ 0,18 ha</t>
  </si>
  <si>
    <t>Đã được HĐND tỉnh chấp thuận chuyển mục đích sử dụng đất trồng lúa 2 vụ với diện tích 2,41 ha tại Nghị quyết số 65/NQ-HĐND ngày 09/12/2021; bổ sung diện tích đất trồng lúa 3,71ha</t>
  </si>
  <si>
    <t xml:space="preserve">Đã được HĐND tỉnh chấp thuận chuyển mục đích đất chuyên trồng lúa nước với diện tích 0,38 ha tại Nghị quyết số 65/NQ-HĐND ngày 09/12/2021; bổ sung diện tích đất trồng lúa 2 vụ 0,22 ha </t>
  </si>
  <si>
    <t xml:space="preserve">Đã được HĐND tỉnh chấp thuận chuyển mục đích đất trồng lúa nước còn lại với diện tích 0,9 ha tại Nghị quyết số 44/NQ-HĐND ngày 22/8/2021; bổ sung diện tích đất trồng lúa 1 vụ 8,512 ha </t>
  </si>
  <si>
    <t xml:space="preserve"> Đã được HĐND tỉnh chấp thuận chuyển mục đích đất trồng lúa 2 vụ với diện tích 4,1ha tại Nghị quyết số 204/NQHĐND ngày 08/12/2020; bổ sung 2,6 ha đất lúa 1 vụ 2,6 ha</t>
  </si>
  <si>
    <t xml:space="preserve">Đã được HĐND tỉnh chấp thuận chuyển mục đích đất trồng lúa 2 vụ với diện tích 0,5 ha tại Nghị quyết số 65/NQ-HĐND ngày 09/12/2021; bổ sung diện tích đất trồng lúa nương 1,0 ha </t>
  </si>
  <si>
    <t xml:space="preserve">Đã được HĐND tỉnh chấp thuận chuyển mục đích đất trồng lúa 2 vụ với diện tích 5,2 ha tại Nghị quyết số 89/NQ-HĐND ngày 02/4/2022; bổ sung diện tích đất trồng lúa 1 vụ 0,06 ha </t>
  </si>
  <si>
    <t>Đã được HĐND tỉnh chấp thuận chuyển mục đích sử dụng đất trồng lúa với diện tích 1,8 ha tại Nghị quyết số 65/NQ-HĐND ngày 09/12/2021; bổ sung diện tích đất trồng lúa với diện tích 1,56 ha.</t>
  </si>
  <si>
    <t xml:space="preserve">Đã được HĐND tỉnh chấp thuận chuyển mục đích đất trồng lúa với diện tích 0,15 ha tại Nghị quyết số 65/NQ-HĐND ngày 9/12/2021; bổ sung diện tích đất trồng lúa 0,16 ha </t>
  </si>
  <si>
    <t>Xã Thanh Nưa</t>
  </si>
  <si>
    <t xml:space="preserve"> Xã Nậm Chua</t>
  </si>
  <si>
    <t>Xã Mường Luân</t>
  </si>
  <si>
    <t>(Kèm theo Nghị quyết số:      /NQ-HĐND ngày          tháng 12 năm 2022 của HĐND tỉnh Điện Biên)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</si>
</sst>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0;[Red]#,##0.000"/>
    <numFmt numFmtId="175" formatCode="#,##0.0"/>
    <numFmt numFmtId="176" formatCode="#,##0.000"/>
    <numFmt numFmtId="177" formatCode="#,##0.0;[Red]#,##0.0"/>
    <numFmt numFmtId="178" formatCode="#,##0.00;[Red]#,##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0.0000;[Red]#,##0.0000"/>
    <numFmt numFmtId="186" formatCode="0.000"/>
    <numFmt numFmtId="187" formatCode="_(* #,##0.000_);_(* \(#,##0.000\);_(* &quot;-&quot;??_);_(@_)"/>
    <numFmt numFmtId="188" formatCode="_(* #,##0.0_);_(* \(#,##0.0\);_(* &quot;-&quot;??_);_(@_)"/>
    <numFmt numFmtId="189" formatCode="#,##0.00000;[Red]#,##0.00000"/>
    <numFmt numFmtId="190" formatCode="_(* #,##0.000_);_(* \(#,##0.000\);_(* &quot;-&quot;???_);_(@_)"/>
    <numFmt numFmtId="191" formatCode="&quot;Có&quot;;&quot;Có&quot;;&quot;Không&quot;"/>
    <numFmt numFmtId="192" formatCode="&quot;Đúng&quot;;&quot;Đúng&quot;;&quot;Sai&quot;"/>
    <numFmt numFmtId="193" formatCode="&quot;Bật&quot;;&quot;Bật&quot;;&quot;Tắt&quot;"/>
    <numFmt numFmtId="194" formatCode="_(* #,##0.0_);_(* \(#,##0.0\);_(* &quot;-&quot;?_);_(@_)"/>
    <numFmt numFmtId="195" formatCode="&quot;$&quot;#,##0.00"/>
    <numFmt numFmtId="196" formatCode="0.00000"/>
    <numFmt numFmtId="197" formatCode="_-* #,##0.0\ _₫_-;\-* #,##0.0\ _₫_-;_-* &quot;-&quot;?\ _₫_-;_-@_-"/>
    <numFmt numFmtId="198" formatCode="#,##0;[Red]#,##0"/>
    <numFmt numFmtId="199" formatCode="0.0000"/>
    <numFmt numFmtId="200" formatCode="#,##0.0000"/>
    <numFmt numFmtId="201" formatCode="0.00&quot; ha&quot;"/>
    <numFmt numFmtId="202" formatCode="0.0&quot; ha&quot;"/>
    <numFmt numFmtId="203" formatCode="0&quot; ha&quot;"/>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_(* #,##0_);_(* \(#,##0\);_(* &quot;-&quot;??_);_(@_)"/>
    <numFmt numFmtId="211" formatCode="_(* #,##0_);_(* \(#,##0\);_(* &quot;-&quot;?_);_(@_)"/>
    <numFmt numFmtId="212" formatCode="#,##0.0_);\(#,##0.0\)"/>
    <numFmt numFmtId="213" formatCode="_(* #,##0.0_);_(* \(#,##0.0\);_(* &quot;-&quot;_);_(@_)"/>
    <numFmt numFmtId="214" formatCode="_(* #,##0.00_);_(* \(#,##0.00\);_(* &quot;-&quot;&quot;?&quot;&quot;?&quot;_);_(@_)"/>
    <numFmt numFmtId="215" formatCode="_(* #,##0.0000_);_(* \(#,##0.0000\);_(* &quot;-&quot;??_);_(@_)"/>
    <numFmt numFmtId="216" formatCode="_(* #,##0.00000_);_(* \(#,##0.00000\);_(* &quot;-&quot;??_);_(@_)"/>
    <numFmt numFmtId="217" formatCode="_(* #,##0.00000_);_(* \(#,##0.00000\);_(* &quot;-&quot;?????_);_(@_)"/>
    <numFmt numFmtId="218" formatCode="#,###&quot; Ngày&quot;"/>
    <numFmt numFmtId="219" formatCode="&quot;=&quot;#,##0.00&quot;Tháng&quot;"/>
    <numFmt numFmtId="220" formatCode="#,###&quot; Người&quot;"/>
    <numFmt numFmtId="221" formatCode="#,##0.00&quot; Tháng&quot;"/>
    <numFmt numFmtId="222" formatCode="###\ ###\ ##0"/>
    <numFmt numFmtId="223" formatCode="#,###.0&quot; Ngày&quot;"/>
    <numFmt numFmtId="224" formatCode="[$-409]dddd\,\ mmmm\ d\,\ yyyy"/>
    <numFmt numFmtId="225" formatCode="00000"/>
  </numFmts>
  <fonts count="59">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i/>
      <sz val="12"/>
      <name val="Times New Roman"/>
      <family val="1"/>
    </font>
    <font>
      <sz val="12"/>
      <name val=".VnArial"/>
      <family val="2"/>
    </font>
    <font>
      <sz val="8"/>
      <name val="Calibri"/>
      <family val="2"/>
    </font>
    <font>
      <sz val="11"/>
      <name val="Times New Roman"/>
      <family val="1"/>
    </font>
    <font>
      <u val="single"/>
      <sz val="7.7"/>
      <color indexed="12"/>
      <name val="Calibri"/>
      <family val="2"/>
    </font>
    <font>
      <u val="single"/>
      <sz val="7.7"/>
      <color indexed="36"/>
      <name val="Calibri"/>
      <family val="2"/>
    </font>
    <font>
      <i/>
      <sz val="14"/>
      <name val="Times New Roman"/>
      <family val="1"/>
    </font>
    <font>
      <b/>
      <sz val="11"/>
      <name val="Times New Roman"/>
      <family val="1"/>
    </font>
    <font>
      <sz val="11"/>
      <name val="Calibri"/>
      <family val="2"/>
    </font>
    <font>
      <b/>
      <sz val="14"/>
      <name val="Times New Roman"/>
      <family val="1"/>
    </font>
    <font>
      <sz val="14"/>
      <name val="Times New Roman"/>
      <family val="1"/>
    </font>
    <font>
      <b/>
      <sz val="10"/>
      <name val="Arial"/>
      <family val="2"/>
    </font>
    <font>
      <i/>
      <sz val="13"/>
      <name val="3C_Times_T"/>
      <family val="0"/>
    </font>
    <font>
      <sz val="12"/>
      <name val=".VnTime"/>
      <family val="2"/>
    </font>
    <font>
      <sz val="10"/>
      <color indexed="8"/>
      <name val="Arial"/>
      <family val="2"/>
    </font>
    <font>
      <i/>
      <sz val="10"/>
      <name val="MS Sans Serif"/>
      <family val="2"/>
    </font>
    <font>
      <sz val="12"/>
      <name val="VNI-Times"/>
      <family val="0"/>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sz val="12"/>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2"/>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2">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53" fillId="0" borderId="0">
      <alignment/>
      <protection/>
    </xf>
    <xf numFmtId="0" fontId="5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protection/>
    </xf>
    <xf numFmtId="0" fontId="0"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4">
    <xf numFmtId="0" fontId="0" fillId="0" borderId="0" xfId="0" applyFont="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2" fillId="0" borderId="0" xfId="0" applyFont="1" applyFill="1" applyAlignment="1">
      <alignment vertical="center" wrapText="1"/>
    </xf>
    <xf numFmtId="0" fontId="8" fillId="0" borderId="0" xfId="0" applyFont="1" applyFill="1" applyAlignment="1">
      <alignment horizontal="center" vertical="center" wrapText="1"/>
    </xf>
    <xf numFmtId="0" fontId="4" fillId="0" borderId="10" xfId="0"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71"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2" fontId="4" fillId="0" borderId="10" xfId="0" applyNumberFormat="1" applyFont="1" applyFill="1" applyBorder="1" applyAlignment="1">
      <alignment horizontal="left" vertical="center" wrapText="1"/>
    </xf>
    <xf numFmtId="0" fontId="8" fillId="0" borderId="0" xfId="0" applyFont="1" applyFill="1" applyBorder="1" applyAlignment="1">
      <alignment vertical="center" wrapText="1"/>
    </xf>
    <xf numFmtId="0" fontId="15" fillId="0" borderId="0" xfId="0" applyFont="1" applyFill="1" applyAlignment="1">
      <alignment vertical="center" wrapText="1"/>
    </xf>
    <xf numFmtId="49" fontId="4" fillId="0" borderId="10" xfId="65" applyNumberFormat="1"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 xfId="72" applyFont="1" applyFill="1" applyBorder="1" applyAlignment="1">
      <alignment horizontal="center" vertical="center" wrapText="1"/>
      <protection/>
    </xf>
    <xf numFmtId="0" fontId="4" fillId="0" borderId="10" xfId="66" applyFont="1" applyFill="1" applyBorder="1" applyAlignment="1">
      <alignment horizontal="left" vertical="center" wrapText="1"/>
      <protection/>
    </xf>
    <xf numFmtId="4" fontId="4" fillId="0" borderId="10" xfId="66" applyNumberFormat="1" applyFont="1" applyFill="1" applyBorder="1" applyAlignment="1">
      <alignment horizontal="center" vertical="center" wrapText="1"/>
      <protection/>
    </xf>
    <xf numFmtId="0" fontId="13" fillId="0" borderId="0" xfId="0" applyFont="1" applyFill="1" applyAlignment="1">
      <alignment/>
    </xf>
    <xf numFmtId="0" fontId="4" fillId="0" borderId="0" xfId="0" applyFont="1" applyFill="1" applyBorder="1" applyAlignment="1">
      <alignment horizontal="left" vertical="center" wrapText="1"/>
    </xf>
    <xf numFmtId="0" fontId="3" fillId="0" borderId="10" xfId="0" applyFont="1" applyFill="1" applyBorder="1" applyAlignment="1">
      <alignment horizontal="center" vertical="center"/>
    </xf>
    <xf numFmtId="0" fontId="4" fillId="0" borderId="10" xfId="73" applyFont="1" applyFill="1" applyBorder="1" applyAlignment="1">
      <alignment horizontal="center" vertical="center" wrapText="1"/>
      <protection/>
    </xf>
    <xf numFmtId="2" fontId="4" fillId="0" borderId="10" xfId="7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178" fontId="3" fillId="0" borderId="10" xfId="0" applyNumberFormat="1" applyFont="1" applyFill="1" applyBorder="1" applyAlignment="1">
      <alignment horizontal="right" vertical="center" wrapText="1"/>
    </xf>
    <xf numFmtId="178" fontId="8" fillId="0" borderId="0" xfId="0" applyNumberFormat="1" applyFont="1" applyFill="1" applyAlignment="1">
      <alignment horizontal="right" vertical="center" wrapText="1"/>
    </xf>
    <xf numFmtId="178" fontId="4" fillId="0" borderId="10" xfId="47" applyNumberFormat="1" applyFont="1" applyFill="1" applyBorder="1" applyAlignment="1">
      <alignment horizontal="right" vertical="center" wrapText="1" shrinkToFit="1"/>
    </xf>
    <xf numFmtId="17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4" fillId="0" borderId="10" xfId="66" applyNumberFormat="1" applyFont="1" applyFill="1" applyBorder="1" applyAlignment="1">
      <alignment horizontal="right" vertical="center" wrapText="1"/>
      <protection/>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2" fillId="0" borderId="0" xfId="0" applyFont="1" applyFill="1" applyBorder="1" applyAlignment="1">
      <alignment vertical="center" wrapText="1"/>
    </xf>
    <xf numFmtId="178" fontId="5" fillId="0" borderId="10" xfId="0" applyNumberFormat="1" applyFont="1" applyFill="1" applyBorder="1" applyAlignment="1">
      <alignment horizontal="right" vertical="center" wrapText="1"/>
    </xf>
    <xf numFmtId="198" fontId="3" fillId="0" borderId="10" xfId="0" applyNumberFormat="1" applyFont="1" applyFill="1" applyBorder="1" applyAlignment="1">
      <alignment horizontal="center" vertical="center" wrapText="1"/>
    </xf>
    <xf numFmtId="198" fontId="4" fillId="0" borderId="10" xfId="0" applyNumberFormat="1" applyFont="1" applyFill="1" applyBorder="1" applyAlignment="1">
      <alignment horizontal="center" vertical="center" wrapText="1"/>
    </xf>
    <xf numFmtId="198" fontId="4" fillId="0" borderId="10" xfId="65" applyNumberFormat="1" applyFont="1" applyFill="1" applyBorder="1" applyAlignment="1">
      <alignment horizontal="center" vertical="center" wrapText="1"/>
      <protection/>
    </xf>
    <xf numFmtId="198" fontId="4" fillId="0" borderId="10" xfId="66" applyNumberFormat="1" applyFont="1" applyFill="1" applyBorder="1" applyAlignment="1">
      <alignment horizontal="center" vertical="center" wrapText="1"/>
      <protection/>
    </xf>
    <xf numFmtId="178" fontId="8" fillId="0" borderId="0" xfId="0" applyNumberFormat="1" applyFont="1" applyFill="1" applyBorder="1" applyAlignment="1">
      <alignment vertical="center" wrapText="1"/>
    </xf>
    <xf numFmtId="49" fontId="3"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left" vertical="center" wrapText="1"/>
      <protection/>
    </xf>
    <xf numFmtId="178" fontId="3" fillId="0" borderId="10" xfId="66" applyNumberFormat="1" applyFont="1" applyFill="1" applyBorder="1" applyAlignment="1">
      <alignment horizontal="right" vertical="center" wrapText="1"/>
      <protection/>
    </xf>
    <xf numFmtId="0" fontId="4" fillId="0" borderId="10" xfId="71" applyFont="1" applyFill="1" applyBorder="1" applyAlignment="1">
      <alignment horizontal="left" vertical="center" wrapText="1"/>
      <protection/>
    </xf>
    <xf numFmtId="0" fontId="4" fillId="0" borderId="10" xfId="61" applyFont="1" applyFill="1" applyBorder="1" applyAlignment="1">
      <alignment horizontal="center" vertical="center" wrapText="1"/>
      <protection/>
    </xf>
    <xf numFmtId="198" fontId="4" fillId="0" borderId="0" xfId="0" applyNumberFormat="1"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4" fillId="0" borderId="0" xfId="0" applyFont="1" applyFill="1" applyBorder="1" applyAlignment="1">
      <alignment horizontal="right" vertical="center" wrapText="1"/>
    </xf>
    <xf numFmtId="49" fontId="4" fillId="0" borderId="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13" fillId="0" borderId="0" xfId="0" applyFont="1" applyFill="1" applyAlignment="1">
      <alignment/>
    </xf>
    <xf numFmtId="0" fontId="13" fillId="0" borderId="0" xfId="0" applyFont="1" applyFill="1" applyBorder="1" applyAlignment="1">
      <alignment/>
    </xf>
    <xf numFmtId="0" fontId="3" fillId="0" borderId="1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0" xfId="62" applyFont="1" applyFill="1" applyBorder="1" applyAlignment="1">
      <alignment horizontal="left" vertical="center" wrapText="1"/>
      <protection/>
    </xf>
    <xf numFmtId="0" fontId="3" fillId="0" borderId="10" xfId="62" applyFont="1" applyFill="1" applyBorder="1" applyAlignment="1">
      <alignment horizontal="left" vertical="center" wrapText="1"/>
      <protection/>
    </xf>
    <xf numFmtId="0" fontId="3" fillId="0" borderId="10" xfId="62" applyFont="1" applyFill="1" applyBorder="1" applyAlignment="1">
      <alignment horizontal="center" vertical="center" wrapText="1"/>
      <protection/>
    </xf>
    <xf numFmtId="2" fontId="3" fillId="0" borderId="10" xfId="0" applyNumberFormat="1"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198" fontId="12" fillId="0" borderId="10" xfId="0" applyNumberFormat="1" applyFont="1" applyFill="1" applyBorder="1" applyAlignment="1">
      <alignment horizontal="center" vertical="center" wrapText="1"/>
    </xf>
    <xf numFmtId="0" fontId="3" fillId="0" borderId="10" xfId="66" applyFont="1" applyFill="1" applyBorder="1" applyAlignment="1">
      <alignment horizontal="center" vertical="center" wrapText="1"/>
      <protection/>
    </xf>
    <xf numFmtId="178" fontId="3" fillId="0" borderId="10" xfId="0" applyNumberFormat="1" applyFont="1" applyFill="1" applyBorder="1" applyAlignment="1">
      <alignment horizontal="center" vertical="center" wrapText="1"/>
    </xf>
    <xf numFmtId="178" fontId="4" fillId="0" borderId="0"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alignment vertical="center" wrapText="1"/>
    </xf>
    <xf numFmtId="2" fontId="3" fillId="0" borderId="10" xfId="0" applyNumberFormat="1" applyFont="1" applyFill="1" applyBorder="1" applyAlignment="1">
      <alignment vertical="center" wrapText="1"/>
    </xf>
    <xf numFmtId="0" fontId="4" fillId="0" borderId="10" xfId="64" applyFont="1" applyFill="1" applyBorder="1" applyAlignment="1">
      <alignment vertical="center" wrapText="1"/>
      <protection/>
    </xf>
    <xf numFmtId="0" fontId="4" fillId="0" borderId="10" xfId="66" applyFont="1" applyFill="1" applyBorder="1" applyAlignment="1">
      <alignment vertical="center" wrapText="1"/>
      <protection/>
    </xf>
    <xf numFmtId="196" fontId="4" fillId="0" borderId="10"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5" fillId="0" borderId="11" xfId="0"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0" xfId="74" applyFont="1" applyFill="1" applyBorder="1" applyAlignment="1">
      <alignment horizontal="left" vertical="center" wrapText="1"/>
      <protection/>
    </xf>
    <xf numFmtId="0" fontId="8" fillId="0" borderId="0" xfId="0" applyFont="1" applyFill="1" applyAlignment="1">
      <alignment horizontal="left" vertical="center" wrapText="1"/>
    </xf>
    <xf numFmtId="0" fontId="15" fillId="0" borderId="0" xfId="0"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1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8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6" xfId="46"/>
    <cellStyle name="Comma 9"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0 2" xfId="62"/>
    <cellStyle name="Normal 10 3 2 2 2" xfId="63"/>
    <cellStyle name="Normal 118" xfId="64"/>
    <cellStyle name="Normal 14 2" xfId="65"/>
    <cellStyle name="Normal 16 2" xfId="66"/>
    <cellStyle name="Normal 2" xfId="67"/>
    <cellStyle name="Normal 2 2" xfId="68"/>
    <cellStyle name="Normal 2 2 10" xfId="69"/>
    <cellStyle name="Normal 2 2 2" xfId="70"/>
    <cellStyle name="Normal 2 3 2" xfId="71"/>
    <cellStyle name="Normal 3" xfId="72"/>
    <cellStyle name="Normal 38" xfId="73"/>
    <cellStyle name="Normal 4 2 2" xfId="74"/>
    <cellStyle name="Normal 6" xfId="75"/>
    <cellStyle name="Note" xfId="76"/>
    <cellStyle name="Output" xfId="77"/>
    <cellStyle name="Percent" xfId="78"/>
    <cellStyle name="Title" xfId="79"/>
    <cellStyle name="Total" xfId="80"/>
    <cellStyle name="Warning Text" xfId="81"/>
  </cellStyles>
  <dxfs count="48">
    <dxf>
      <font>
        <b val="0"/>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b val="0"/>
        <color indexed="9"/>
      </font>
    </dxf>
    <dxf>
      <font>
        <color auto="1"/>
      </font>
    </dxf>
    <dxf>
      <font>
        <color theme="0"/>
      </font>
    </dxf>
    <dxf>
      <font>
        <color indexed="9"/>
      </font>
    </dxf>
    <dxf>
      <font>
        <color indexed="9"/>
      </font>
      <fill>
        <patternFill>
          <fgColor indexed="64"/>
        </patternFill>
      </fill>
    </dxf>
    <dxf>
      <font>
        <color indexed="9"/>
      </font>
    </dxf>
    <dxf>
      <font>
        <b val="0"/>
        <color indexed="9"/>
      </font>
    </dxf>
    <dxf>
      <font>
        <color auto="1"/>
      </font>
    </dxf>
    <dxf>
      <font>
        <color theme="0"/>
      </font>
    </dxf>
    <dxf>
      <font>
        <color indexed="9"/>
      </font>
    </dxf>
    <dxf>
      <font>
        <color indexed="9"/>
      </font>
      <fill>
        <patternFill>
          <fgColor indexed="64"/>
        </patternFill>
      </fill>
    </dxf>
    <dxf>
      <font>
        <color indexed="9"/>
      </font>
    </dxf>
    <dxf>
      <font>
        <b val="0"/>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auto="1"/>
      </font>
    </dxf>
    <dxf>
      <font>
        <color theme="0"/>
      </font>
    </dxf>
    <dxf>
      <font>
        <color indexed="9"/>
      </font>
    </dxf>
    <dxf>
      <font>
        <color indexed="9"/>
      </font>
      <fill>
        <patternFill>
          <fgColor indexed="64"/>
        </patternFill>
      </fill>
    </dxf>
    <dxf>
      <font>
        <color indexed="9"/>
      </font>
    </dxf>
    <dxf>
      <font>
        <color rgb="FFFFFFFF"/>
      </font>
      <border/>
    </dxf>
    <dxf>
      <font>
        <color rgb="FFFFFFFF"/>
      </font>
      <fill>
        <patternFill>
          <fgColor indexed="64"/>
        </patternFill>
      </fill>
      <border/>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5"/>
  <sheetViews>
    <sheetView tabSelected="1" view="pageLayout" workbookViewId="0" topLeftCell="A1">
      <selection activeCell="A2" sqref="A2:E2"/>
    </sheetView>
  </sheetViews>
  <sheetFormatPr defaultColWidth="9.00390625" defaultRowHeight="15"/>
  <cols>
    <col min="1" max="1" width="6.140625" style="59" customWidth="1"/>
    <col min="2" max="2" width="69.7109375" style="42" customWidth="1"/>
    <col min="3" max="3" width="15.8515625" style="62" customWidth="1"/>
    <col min="4" max="4" width="30.00390625" style="43" customWidth="1"/>
    <col min="5" max="5" width="15.00390625" style="43" customWidth="1"/>
    <col min="6" max="16384" width="9.00390625" style="42" customWidth="1"/>
  </cols>
  <sheetData>
    <row r="1" spans="1:5" ht="31.5" customHeight="1">
      <c r="A1" s="95" t="s">
        <v>345</v>
      </c>
      <c r="B1" s="95"/>
      <c r="C1" s="95"/>
      <c r="D1" s="95"/>
      <c r="E1" s="95"/>
    </row>
    <row r="2" spans="1:5" ht="19.5" customHeight="1">
      <c r="A2" s="94" t="s">
        <v>395</v>
      </c>
      <c r="B2" s="94"/>
      <c r="C2" s="94"/>
      <c r="D2" s="94"/>
      <c r="E2" s="94"/>
    </row>
    <row r="3" ht="15" customHeight="1">
      <c r="E3" s="79"/>
    </row>
    <row r="4" spans="1:5" ht="46.5">
      <c r="A4" s="49" t="s">
        <v>2</v>
      </c>
      <c r="B4" s="3" t="s">
        <v>3</v>
      </c>
      <c r="C4" s="3" t="s">
        <v>380</v>
      </c>
      <c r="D4" s="3" t="s">
        <v>0</v>
      </c>
      <c r="E4" s="3" t="s">
        <v>1</v>
      </c>
    </row>
    <row r="5" spans="1:5" s="45" customFormat="1" ht="30.75">
      <c r="A5" s="49" t="s">
        <v>250</v>
      </c>
      <c r="B5" s="12" t="s">
        <v>346</v>
      </c>
      <c r="C5" s="35">
        <f>C6+C12+C20+C38+C60+C73+C108+C120+C136</f>
        <v>929.474</v>
      </c>
      <c r="D5" s="3" t="s">
        <v>374</v>
      </c>
      <c r="E5" s="3"/>
    </row>
    <row r="6" spans="1:5" s="45" customFormat="1" ht="20.25" customHeight="1">
      <c r="A6" s="49" t="s">
        <v>5</v>
      </c>
      <c r="B6" s="12" t="s">
        <v>9</v>
      </c>
      <c r="C6" s="35">
        <f>SUM(C7:C11)</f>
        <v>38.22</v>
      </c>
      <c r="D6" s="3"/>
      <c r="E6" s="3"/>
    </row>
    <row r="7" spans="1:5" ht="15">
      <c r="A7" s="50">
        <v>1</v>
      </c>
      <c r="B7" s="13" t="s">
        <v>252</v>
      </c>
      <c r="C7" s="38">
        <v>3.44</v>
      </c>
      <c r="D7" s="1" t="s">
        <v>25</v>
      </c>
      <c r="E7" s="1"/>
    </row>
    <row r="8" spans="1:5" ht="30.75">
      <c r="A8" s="50">
        <v>2</v>
      </c>
      <c r="B8" s="13" t="s">
        <v>253</v>
      </c>
      <c r="C8" s="38">
        <v>12.12</v>
      </c>
      <c r="D8" s="1" t="s">
        <v>265</v>
      </c>
      <c r="E8" s="1"/>
    </row>
    <row r="9" spans="1:5" ht="46.5">
      <c r="A9" s="50">
        <v>3</v>
      </c>
      <c r="B9" s="13" t="s">
        <v>347</v>
      </c>
      <c r="C9" s="38">
        <v>0.3</v>
      </c>
      <c r="D9" s="1" t="s">
        <v>246</v>
      </c>
      <c r="E9" s="1"/>
    </row>
    <row r="10" spans="1:5" ht="62.25">
      <c r="A10" s="50">
        <v>4</v>
      </c>
      <c r="B10" s="81" t="s">
        <v>28</v>
      </c>
      <c r="C10" s="38">
        <v>19.66</v>
      </c>
      <c r="D10" s="1" t="s">
        <v>266</v>
      </c>
      <c r="E10" s="1"/>
    </row>
    <row r="11" spans="1:5" s="65" customFormat="1" ht="30.75">
      <c r="A11" s="50">
        <v>5</v>
      </c>
      <c r="B11" s="13" t="s">
        <v>312</v>
      </c>
      <c r="C11" s="64">
        <v>2.7</v>
      </c>
      <c r="D11" s="1" t="s">
        <v>13</v>
      </c>
      <c r="E11" s="1"/>
    </row>
    <row r="12" spans="1:5" s="45" customFormat="1" ht="20.25" customHeight="1">
      <c r="A12" s="49" t="s">
        <v>7</v>
      </c>
      <c r="B12" s="12" t="s">
        <v>6</v>
      </c>
      <c r="C12" s="35">
        <f>SUM(C13:C19)</f>
        <v>55.14</v>
      </c>
      <c r="D12" s="3"/>
      <c r="E12" s="3"/>
    </row>
    <row r="13" spans="1:5" ht="30.75">
      <c r="A13" s="50">
        <v>1</v>
      </c>
      <c r="B13" s="81" t="s">
        <v>254</v>
      </c>
      <c r="C13" s="38">
        <v>10</v>
      </c>
      <c r="D13" s="1" t="s">
        <v>268</v>
      </c>
      <c r="E13" s="1"/>
    </row>
    <row r="14" spans="1:5" ht="15">
      <c r="A14" s="1">
        <v>2</v>
      </c>
      <c r="B14" s="81" t="s">
        <v>255</v>
      </c>
      <c r="C14" s="38">
        <v>3.39</v>
      </c>
      <c r="D14" s="1" t="s">
        <v>275</v>
      </c>
      <c r="E14" s="1"/>
    </row>
    <row r="15" spans="1:5" ht="30.75">
      <c r="A15" s="50">
        <v>3</v>
      </c>
      <c r="B15" s="81" t="s">
        <v>256</v>
      </c>
      <c r="C15" s="38">
        <v>4.8</v>
      </c>
      <c r="D15" s="1" t="s">
        <v>276</v>
      </c>
      <c r="E15" s="1"/>
    </row>
    <row r="16" spans="1:5" ht="46.5">
      <c r="A16" s="1">
        <v>4</v>
      </c>
      <c r="B16" s="81" t="s">
        <v>28</v>
      </c>
      <c r="C16" s="38">
        <v>23.9</v>
      </c>
      <c r="D16" s="1" t="s">
        <v>29</v>
      </c>
      <c r="E16" s="1"/>
    </row>
    <row r="17" spans="1:5" ht="30.75">
      <c r="A17" s="50">
        <v>5</v>
      </c>
      <c r="B17" s="81" t="s">
        <v>267</v>
      </c>
      <c r="C17" s="38">
        <v>8</v>
      </c>
      <c r="D17" s="1" t="s">
        <v>268</v>
      </c>
      <c r="E17" s="1"/>
    </row>
    <row r="18" spans="1:5" s="65" customFormat="1" ht="30.75">
      <c r="A18" s="1">
        <v>6</v>
      </c>
      <c r="B18" s="13" t="s">
        <v>293</v>
      </c>
      <c r="C18" s="64">
        <v>1.55</v>
      </c>
      <c r="D18" s="1" t="s">
        <v>327</v>
      </c>
      <c r="E18" s="1"/>
    </row>
    <row r="19" spans="1:5" s="65" customFormat="1" ht="30.75">
      <c r="A19" s="50">
        <v>7</v>
      </c>
      <c r="B19" s="13" t="s">
        <v>328</v>
      </c>
      <c r="C19" s="64">
        <v>3.5000000000000004</v>
      </c>
      <c r="D19" s="1" t="s">
        <v>329</v>
      </c>
      <c r="E19" s="1"/>
    </row>
    <row r="20" spans="1:5" s="45" customFormat="1" ht="20.25" customHeight="1">
      <c r="A20" s="49" t="s">
        <v>8</v>
      </c>
      <c r="B20" s="82" t="s">
        <v>47</v>
      </c>
      <c r="C20" s="35">
        <f>SUM(C21:C37)</f>
        <v>177.16000000000005</v>
      </c>
      <c r="D20" s="3"/>
      <c r="E20" s="3"/>
    </row>
    <row r="21" spans="1:5" ht="30.75">
      <c r="A21" s="50">
        <v>1</v>
      </c>
      <c r="B21" s="13" t="s">
        <v>257</v>
      </c>
      <c r="C21" s="38">
        <v>0.32</v>
      </c>
      <c r="D21" s="1" t="s">
        <v>11</v>
      </c>
      <c r="E21" s="1"/>
    </row>
    <row r="22" spans="1:5" ht="15">
      <c r="A22" s="50">
        <v>2</v>
      </c>
      <c r="B22" s="13" t="s">
        <v>204</v>
      </c>
      <c r="C22" s="38">
        <v>25.28</v>
      </c>
      <c r="D22" s="1" t="s">
        <v>274</v>
      </c>
      <c r="E22" s="1"/>
    </row>
    <row r="23" spans="1:5" ht="15">
      <c r="A23" s="50">
        <v>3</v>
      </c>
      <c r="B23" s="13" t="s">
        <v>39</v>
      </c>
      <c r="C23" s="38">
        <v>4.77</v>
      </c>
      <c r="D23" s="1" t="s">
        <v>273</v>
      </c>
      <c r="E23" s="1"/>
    </row>
    <row r="24" spans="1:5" ht="15">
      <c r="A24" s="50">
        <v>4</v>
      </c>
      <c r="B24" s="13" t="s">
        <v>215</v>
      </c>
      <c r="C24" s="38">
        <v>1.93</v>
      </c>
      <c r="D24" s="1" t="s">
        <v>41</v>
      </c>
      <c r="E24" s="1"/>
    </row>
    <row r="25" spans="1:5" ht="15">
      <c r="A25" s="50">
        <v>5</v>
      </c>
      <c r="B25" s="13" t="s">
        <v>37</v>
      </c>
      <c r="C25" s="38">
        <v>9.36</v>
      </c>
      <c r="D25" s="1" t="s">
        <v>38</v>
      </c>
      <c r="E25" s="1"/>
    </row>
    <row r="26" spans="1:5" ht="15">
      <c r="A26" s="50">
        <v>6</v>
      </c>
      <c r="B26" s="13" t="s">
        <v>42</v>
      </c>
      <c r="C26" s="38">
        <v>0.5</v>
      </c>
      <c r="D26" s="1" t="s">
        <v>43</v>
      </c>
      <c r="E26" s="1"/>
    </row>
    <row r="27" spans="1:5" ht="30.75">
      <c r="A27" s="50">
        <v>7</v>
      </c>
      <c r="B27" s="13" t="s">
        <v>44</v>
      </c>
      <c r="C27" s="38">
        <v>2.5</v>
      </c>
      <c r="D27" s="1" t="s">
        <v>272</v>
      </c>
      <c r="E27" s="1"/>
    </row>
    <row r="28" spans="1:5" ht="30.75">
      <c r="A28" s="50">
        <v>8</v>
      </c>
      <c r="B28" s="13" t="s">
        <v>46</v>
      </c>
      <c r="C28" s="38">
        <v>115.8</v>
      </c>
      <c r="D28" s="1" t="s">
        <v>246</v>
      </c>
      <c r="E28" s="1"/>
    </row>
    <row r="29" spans="1:5" s="65" customFormat="1" ht="30.75">
      <c r="A29" s="50">
        <v>9</v>
      </c>
      <c r="B29" s="13" t="s">
        <v>307</v>
      </c>
      <c r="C29" s="64">
        <v>1.9</v>
      </c>
      <c r="D29" s="1" t="s">
        <v>175</v>
      </c>
      <c r="E29" s="1"/>
    </row>
    <row r="30" spans="1:5" s="65" customFormat="1" ht="15">
      <c r="A30" s="50">
        <v>10</v>
      </c>
      <c r="B30" s="13" t="s">
        <v>308</v>
      </c>
      <c r="C30" s="64">
        <v>1.8</v>
      </c>
      <c r="D30" s="1" t="s">
        <v>173</v>
      </c>
      <c r="E30" s="1"/>
    </row>
    <row r="31" spans="1:5" s="65" customFormat="1" ht="15">
      <c r="A31" s="50">
        <v>11</v>
      </c>
      <c r="B31" s="13" t="s">
        <v>309</v>
      </c>
      <c r="C31" s="64">
        <v>2.1</v>
      </c>
      <c r="D31" s="1" t="s">
        <v>310</v>
      </c>
      <c r="E31" s="1"/>
    </row>
    <row r="32" spans="1:5" s="65" customFormat="1" ht="30.75">
      <c r="A32" s="50">
        <v>12</v>
      </c>
      <c r="B32" s="13" t="s">
        <v>170</v>
      </c>
      <c r="C32" s="64">
        <v>2</v>
      </c>
      <c r="D32" s="1" t="s">
        <v>169</v>
      </c>
      <c r="E32" s="1"/>
    </row>
    <row r="33" spans="1:5" s="65" customFormat="1" ht="30.75">
      <c r="A33" s="50">
        <v>13</v>
      </c>
      <c r="B33" s="13" t="s">
        <v>168</v>
      </c>
      <c r="C33" s="64">
        <v>2</v>
      </c>
      <c r="D33" s="1" t="s">
        <v>167</v>
      </c>
      <c r="E33" s="1"/>
    </row>
    <row r="34" spans="1:5" s="65" customFormat="1" ht="30.75">
      <c r="A34" s="50">
        <v>14</v>
      </c>
      <c r="B34" s="13" t="s">
        <v>166</v>
      </c>
      <c r="C34" s="64">
        <v>2.3</v>
      </c>
      <c r="D34" s="1" t="s">
        <v>161</v>
      </c>
      <c r="E34" s="1"/>
    </row>
    <row r="35" spans="1:5" s="65" customFormat="1" ht="30.75">
      <c r="A35" s="50">
        <v>15</v>
      </c>
      <c r="B35" s="13" t="s">
        <v>165</v>
      </c>
      <c r="C35" s="64">
        <v>1.3</v>
      </c>
      <c r="D35" s="1" t="s">
        <v>311</v>
      </c>
      <c r="E35" s="1"/>
    </row>
    <row r="36" spans="1:5" s="65" customFormat="1" ht="30.75">
      <c r="A36" s="50">
        <v>16</v>
      </c>
      <c r="B36" s="13" t="s">
        <v>163</v>
      </c>
      <c r="C36" s="64">
        <v>1.5</v>
      </c>
      <c r="D36" s="1" t="s">
        <v>161</v>
      </c>
      <c r="E36" s="1"/>
    </row>
    <row r="37" spans="1:5" s="65" customFormat="1" ht="30.75">
      <c r="A37" s="50">
        <v>17</v>
      </c>
      <c r="B37" s="13" t="s">
        <v>162</v>
      </c>
      <c r="C37" s="64">
        <v>1.8</v>
      </c>
      <c r="D37" s="1" t="s">
        <v>161</v>
      </c>
      <c r="E37" s="1"/>
    </row>
    <row r="38" spans="1:5" s="45" customFormat="1" ht="20.25" customHeight="1">
      <c r="A38" s="49" t="s">
        <v>56</v>
      </c>
      <c r="B38" s="12" t="s">
        <v>60</v>
      </c>
      <c r="C38" s="35">
        <f>SUM(C39:C59)</f>
        <v>45.08</v>
      </c>
      <c r="D38" s="3"/>
      <c r="E38" s="3"/>
    </row>
    <row r="39" spans="1:5" ht="15">
      <c r="A39" s="50">
        <v>1</v>
      </c>
      <c r="B39" s="13" t="s">
        <v>258</v>
      </c>
      <c r="C39" s="38">
        <v>0.39</v>
      </c>
      <c r="D39" s="1" t="s">
        <v>61</v>
      </c>
      <c r="E39" s="1"/>
    </row>
    <row r="40" spans="1:5" ht="46.5">
      <c r="A40" s="50">
        <v>2</v>
      </c>
      <c r="B40" s="13" t="s">
        <v>259</v>
      </c>
      <c r="C40" s="38">
        <v>6.19</v>
      </c>
      <c r="D40" s="1" t="s">
        <v>271</v>
      </c>
      <c r="E40" s="1"/>
    </row>
    <row r="41" spans="1:5" ht="30.75">
      <c r="A41" s="50">
        <v>3</v>
      </c>
      <c r="B41" s="13" t="s">
        <v>62</v>
      </c>
      <c r="C41" s="38" t="s">
        <v>63</v>
      </c>
      <c r="D41" s="1" t="s">
        <v>269</v>
      </c>
      <c r="E41" s="1"/>
    </row>
    <row r="42" spans="1:5" ht="46.5">
      <c r="A42" s="50">
        <v>4</v>
      </c>
      <c r="B42" s="13" t="s">
        <v>64</v>
      </c>
      <c r="C42" s="38" t="s">
        <v>65</v>
      </c>
      <c r="D42" s="1" t="s">
        <v>270</v>
      </c>
      <c r="E42" s="80"/>
    </row>
    <row r="43" spans="1:5" ht="15">
      <c r="A43" s="50">
        <v>5</v>
      </c>
      <c r="B43" s="13" t="s">
        <v>217</v>
      </c>
      <c r="C43" s="38" t="s">
        <v>66</v>
      </c>
      <c r="D43" s="1" t="s">
        <v>67</v>
      </c>
      <c r="E43" s="1"/>
    </row>
    <row r="44" spans="1:5" ht="15">
      <c r="A44" s="50">
        <v>6</v>
      </c>
      <c r="B44" s="13" t="s">
        <v>205</v>
      </c>
      <c r="C44" s="38" t="s">
        <v>68</v>
      </c>
      <c r="D44" s="1" t="s">
        <v>67</v>
      </c>
      <c r="E44" s="1"/>
    </row>
    <row r="45" spans="1:5" ht="15">
      <c r="A45" s="50">
        <v>7</v>
      </c>
      <c r="B45" s="13" t="s">
        <v>206</v>
      </c>
      <c r="C45" s="38" t="s">
        <v>69</v>
      </c>
      <c r="D45" s="1" t="s">
        <v>67</v>
      </c>
      <c r="E45" s="1"/>
    </row>
    <row r="46" spans="1:5" ht="15">
      <c r="A46" s="50">
        <v>8</v>
      </c>
      <c r="B46" s="13" t="s">
        <v>348</v>
      </c>
      <c r="C46" s="38" t="s">
        <v>70</v>
      </c>
      <c r="D46" s="1" t="s">
        <v>61</v>
      </c>
      <c r="E46" s="1"/>
    </row>
    <row r="47" spans="1:5" ht="15">
      <c r="A47" s="50">
        <v>9</v>
      </c>
      <c r="B47" s="13" t="s">
        <v>207</v>
      </c>
      <c r="C47" s="38" t="s">
        <v>71</v>
      </c>
      <c r="D47" s="1" t="s">
        <v>72</v>
      </c>
      <c r="E47" s="1"/>
    </row>
    <row r="48" spans="1:5" ht="15">
      <c r="A48" s="50">
        <v>10</v>
      </c>
      <c r="B48" s="13" t="s">
        <v>208</v>
      </c>
      <c r="C48" s="38" t="s">
        <v>73</v>
      </c>
      <c r="D48" s="1" t="s">
        <v>74</v>
      </c>
      <c r="E48" s="1"/>
    </row>
    <row r="49" spans="1:5" ht="15">
      <c r="A49" s="50">
        <v>11</v>
      </c>
      <c r="B49" s="13" t="s">
        <v>75</v>
      </c>
      <c r="C49" s="38" t="s">
        <v>76</v>
      </c>
      <c r="D49" s="1" t="s">
        <v>77</v>
      </c>
      <c r="E49" s="1"/>
    </row>
    <row r="50" spans="1:5" ht="15">
      <c r="A50" s="50">
        <v>12</v>
      </c>
      <c r="B50" s="13" t="s">
        <v>78</v>
      </c>
      <c r="C50" s="38" t="s">
        <v>70</v>
      </c>
      <c r="D50" s="1" t="s">
        <v>67</v>
      </c>
      <c r="E50" s="1"/>
    </row>
    <row r="51" spans="1:5" ht="15">
      <c r="A51" s="50">
        <v>13</v>
      </c>
      <c r="B51" s="13" t="s">
        <v>213</v>
      </c>
      <c r="C51" s="38" t="s">
        <v>79</v>
      </c>
      <c r="D51" s="1" t="s">
        <v>77</v>
      </c>
      <c r="E51" s="1"/>
    </row>
    <row r="52" spans="1:5" ht="15">
      <c r="A52" s="50">
        <v>14</v>
      </c>
      <c r="B52" s="13" t="s">
        <v>214</v>
      </c>
      <c r="C52" s="38" t="s">
        <v>80</v>
      </c>
      <c r="D52" s="1" t="s">
        <v>81</v>
      </c>
      <c r="E52" s="1"/>
    </row>
    <row r="53" spans="1:5" ht="15">
      <c r="A53" s="50">
        <v>15</v>
      </c>
      <c r="B53" s="13" t="s">
        <v>98</v>
      </c>
      <c r="C53" s="38" t="s">
        <v>82</v>
      </c>
      <c r="D53" s="1" t="s">
        <v>83</v>
      </c>
      <c r="E53" s="1"/>
    </row>
    <row r="54" spans="1:5" ht="15">
      <c r="A54" s="50">
        <v>16</v>
      </c>
      <c r="B54" s="13" t="s">
        <v>84</v>
      </c>
      <c r="C54" s="38" t="s">
        <v>85</v>
      </c>
      <c r="D54" s="1" t="s">
        <v>86</v>
      </c>
      <c r="E54" s="1"/>
    </row>
    <row r="55" spans="1:5" ht="15">
      <c r="A55" s="50">
        <v>17</v>
      </c>
      <c r="B55" s="13" t="s">
        <v>209</v>
      </c>
      <c r="C55" s="38" t="s">
        <v>87</v>
      </c>
      <c r="D55" s="1" t="s">
        <v>72</v>
      </c>
      <c r="E55" s="1"/>
    </row>
    <row r="56" spans="1:5" ht="15">
      <c r="A56" s="50">
        <v>18</v>
      </c>
      <c r="B56" s="13" t="s">
        <v>210</v>
      </c>
      <c r="C56" s="38" t="s">
        <v>88</v>
      </c>
      <c r="D56" s="1" t="s">
        <v>89</v>
      </c>
      <c r="E56" s="1"/>
    </row>
    <row r="57" spans="1:5" ht="15">
      <c r="A57" s="50">
        <v>19</v>
      </c>
      <c r="B57" s="13" t="s">
        <v>90</v>
      </c>
      <c r="C57" s="38" t="s">
        <v>91</v>
      </c>
      <c r="D57" s="1" t="s">
        <v>92</v>
      </c>
      <c r="E57" s="1"/>
    </row>
    <row r="58" spans="1:5" ht="46.5">
      <c r="A58" s="50">
        <v>20</v>
      </c>
      <c r="B58" s="13" t="s">
        <v>249</v>
      </c>
      <c r="C58" s="38">
        <v>0.2</v>
      </c>
      <c r="D58" s="1" t="s">
        <v>277</v>
      </c>
      <c r="E58" s="1"/>
    </row>
    <row r="59" spans="1:5" ht="30.75">
      <c r="A59" s="50">
        <v>21</v>
      </c>
      <c r="B59" s="13" t="s">
        <v>28</v>
      </c>
      <c r="C59" s="38">
        <v>38.3</v>
      </c>
      <c r="D59" s="1" t="s">
        <v>246</v>
      </c>
      <c r="E59" s="1"/>
    </row>
    <row r="60" spans="1:5" s="45" customFormat="1" ht="20.25" customHeight="1">
      <c r="A60" s="49" t="s">
        <v>59</v>
      </c>
      <c r="B60" s="12" t="s">
        <v>108</v>
      </c>
      <c r="C60" s="35">
        <f>SUM(C61:C72)</f>
        <v>121.84</v>
      </c>
      <c r="D60" s="3"/>
      <c r="E60" s="3"/>
    </row>
    <row r="61" spans="1:5" ht="15">
      <c r="A61" s="50">
        <v>1</v>
      </c>
      <c r="B61" s="13" t="s">
        <v>211</v>
      </c>
      <c r="C61" s="38">
        <v>16.3</v>
      </c>
      <c r="D61" s="1" t="s">
        <v>349</v>
      </c>
      <c r="E61" s="1"/>
    </row>
    <row r="62" spans="1:5" ht="30.75">
      <c r="A62" s="50">
        <v>2</v>
      </c>
      <c r="B62" s="13" t="s">
        <v>264</v>
      </c>
      <c r="C62" s="38">
        <v>0.77</v>
      </c>
      <c r="D62" s="1" t="s">
        <v>263</v>
      </c>
      <c r="E62" s="1"/>
    </row>
    <row r="63" spans="1:5" ht="15">
      <c r="A63" s="50">
        <v>3</v>
      </c>
      <c r="B63" s="13" t="s">
        <v>101</v>
      </c>
      <c r="C63" s="38">
        <v>0.1</v>
      </c>
      <c r="D63" s="1" t="s">
        <v>350</v>
      </c>
      <c r="E63" s="1"/>
    </row>
    <row r="64" spans="1:5" ht="15">
      <c r="A64" s="50">
        <v>4</v>
      </c>
      <c r="B64" s="13" t="s">
        <v>102</v>
      </c>
      <c r="C64" s="38">
        <v>0.03</v>
      </c>
      <c r="D64" s="1" t="s">
        <v>351</v>
      </c>
      <c r="E64" s="1"/>
    </row>
    <row r="65" spans="1:5" ht="62.25">
      <c r="A65" s="50">
        <v>5</v>
      </c>
      <c r="B65" s="81" t="s">
        <v>28</v>
      </c>
      <c r="C65" s="38">
        <v>81.7</v>
      </c>
      <c r="D65" s="1" t="s">
        <v>352</v>
      </c>
      <c r="E65" s="1"/>
    </row>
    <row r="66" spans="1:5" ht="15">
      <c r="A66" s="50">
        <v>6</v>
      </c>
      <c r="B66" s="13" t="s">
        <v>212</v>
      </c>
      <c r="C66" s="38">
        <v>7.64</v>
      </c>
      <c r="D66" s="1" t="s">
        <v>353</v>
      </c>
      <c r="E66" s="1"/>
    </row>
    <row r="67" spans="1:5" s="65" customFormat="1" ht="30.75">
      <c r="A67" s="50">
        <v>7</v>
      </c>
      <c r="B67" s="13" t="s">
        <v>297</v>
      </c>
      <c r="C67" s="64">
        <v>2.1</v>
      </c>
      <c r="D67" s="1" t="s">
        <v>298</v>
      </c>
      <c r="E67" s="1"/>
    </row>
    <row r="68" spans="1:5" s="65" customFormat="1" ht="15">
      <c r="A68" s="50">
        <v>8</v>
      </c>
      <c r="B68" s="13" t="s">
        <v>299</v>
      </c>
      <c r="C68" s="64">
        <v>2.5</v>
      </c>
      <c r="D68" s="1" t="s">
        <v>300</v>
      </c>
      <c r="E68" s="1"/>
    </row>
    <row r="69" spans="1:5" s="65" customFormat="1" ht="30.75">
      <c r="A69" s="50">
        <v>9</v>
      </c>
      <c r="B69" s="13" t="s">
        <v>301</v>
      </c>
      <c r="C69" s="64">
        <v>1.6999999999999997</v>
      </c>
      <c r="D69" s="1" t="s">
        <v>263</v>
      </c>
      <c r="E69" s="1"/>
    </row>
    <row r="70" spans="1:5" s="65" customFormat="1" ht="30.75">
      <c r="A70" s="50">
        <v>10</v>
      </c>
      <c r="B70" s="13" t="s">
        <v>302</v>
      </c>
      <c r="C70" s="64">
        <v>2</v>
      </c>
      <c r="D70" s="1" t="s">
        <v>303</v>
      </c>
      <c r="E70" s="1"/>
    </row>
    <row r="71" spans="1:5" s="65" customFormat="1" ht="30.75">
      <c r="A71" s="50">
        <v>11</v>
      </c>
      <c r="B71" s="13" t="s">
        <v>304</v>
      </c>
      <c r="C71" s="64">
        <v>2.5</v>
      </c>
      <c r="D71" s="1" t="s">
        <v>305</v>
      </c>
      <c r="E71" s="1"/>
    </row>
    <row r="72" spans="1:5" s="65" customFormat="1" ht="46.5">
      <c r="A72" s="50">
        <v>12</v>
      </c>
      <c r="B72" s="13" t="s">
        <v>106</v>
      </c>
      <c r="C72" s="64">
        <v>4.5</v>
      </c>
      <c r="D72" s="1" t="s">
        <v>354</v>
      </c>
      <c r="E72" s="1"/>
    </row>
    <row r="73" spans="1:5" s="45" customFormat="1" ht="20.25" customHeight="1">
      <c r="A73" s="49" t="s">
        <v>94</v>
      </c>
      <c r="B73" s="12" t="s">
        <v>155</v>
      </c>
      <c r="C73" s="35">
        <f>SUM(C74:C107)</f>
        <v>170.26000000000002</v>
      </c>
      <c r="D73" s="3"/>
      <c r="E73" s="3"/>
    </row>
    <row r="74" spans="1:5" ht="15">
      <c r="A74" s="50">
        <v>1</v>
      </c>
      <c r="B74" s="13" t="s">
        <v>111</v>
      </c>
      <c r="C74" s="38">
        <v>6</v>
      </c>
      <c r="D74" s="1" t="s">
        <v>278</v>
      </c>
      <c r="E74" s="1"/>
    </row>
    <row r="75" spans="1:5" ht="15">
      <c r="A75" s="50">
        <v>2</v>
      </c>
      <c r="B75" s="13" t="s">
        <v>355</v>
      </c>
      <c r="C75" s="38">
        <v>0.8</v>
      </c>
      <c r="D75" s="1" t="s">
        <v>112</v>
      </c>
      <c r="E75" s="1"/>
    </row>
    <row r="76" spans="1:5" ht="15">
      <c r="A76" s="50">
        <v>3</v>
      </c>
      <c r="B76" s="13" t="s">
        <v>127</v>
      </c>
      <c r="C76" s="38">
        <v>1.2</v>
      </c>
      <c r="D76" s="1" t="s">
        <v>128</v>
      </c>
      <c r="E76" s="1"/>
    </row>
    <row r="77" spans="1:5" ht="15">
      <c r="A77" s="50">
        <v>4</v>
      </c>
      <c r="B77" s="13" t="s">
        <v>129</v>
      </c>
      <c r="C77" s="38">
        <v>1.1</v>
      </c>
      <c r="D77" s="1" t="s">
        <v>159</v>
      </c>
      <c r="E77" s="1"/>
    </row>
    <row r="78" spans="1:5" ht="15">
      <c r="A78" s="50">
        <v>5</v>
      </c>
      <c r="B78" s="13" t="s">
        <v>203</v>
      </c>
      <c r="C78" s="38">
        <v>0.9</v>
      </c>
      <c r="D78" s="1" t="s">
        <v>128</v>
      </c>
      <c r="E78" s="1"/>
    </row>
    <row r="79" spans="1:5" ht="15">
      <c r="A79" s="50">
        <v>6</v>
      </c>
      <c r="B79" s="13" t="s">
        <v>133</v>
      </c>
      <c r="C79" s="38">
        <v>0.2</v>
      </c>
      <c r="D79" s="1" t="s">
        <v>134</v>
      </c>
      <c r="E79" s="1"/>
    </row>
    <row r="80" spans="1:5" ht="15">
      <c r="A80" s="50">
        <v>7</v>
      </c>
      <c r="B80" s="13" t="s">
        <v>135</v>
      </c>
      <c r="C80" s="38">
        <v>3</v>
      </c>
      <c r="D80" s="1" t="s">
        <v>130</v>
      </c>
      <c r="E80" s="1"/>
    </row>
    <row r="81" spans="1:5" ht="15">
      <c r="A81" s="50">
        <v>8</v>
      </c>
      <c r="B81" s="81" t="s">
        <v>244</v>
      </c>
      <c r="C81" s="38">
        <v>3</v>
      </c>
      <c r="D81" s="1" t="s">
        <v>136</v>
      </c>
      <c r="E81" s="1"/>
    </row>
    <row r="82" spans="1:5" ht="15">
      <c r="A82" s="50">
        <v>9</v>
      </c>
      <c r="B82" s="13" t="s">
        <v>137</v>
      </c>
      <c r="C82" s="38">
        <v>1</v>
      </c>
      <c r="D82" s="1" t="s">
        <v>159</v>
      </c>
      <c r="E82" s="1"/>
    </row>
    <row r="83" spans="1:5" ht="15">
      <c r="A83" s="50">
        <v>10</v>
      </c>
      <c r="B83" s="13" t="s">
        <v>138</v>
      </c>
      <c r="C83" s="38">
        <v>3</v>
      </c>
      <c r="D83" s="1" t="s">
        <v>139</v>
      </c>
      <c r="E83" s="1"/>
    </row>
    <row r="84" spans="1:5" ht="15">
      <c r="A84" s="50">
        <v>11</v>
      </c>
      <c r="B84" s="13" t="s">
        <v>200</v>
      </c>
      <c r="C84" s="38">
        <v>0.25</v>
      </c>
      <c r="D84" s="1" t="s">
        <v>139</v>
      </c>
      <c r="E84" s="1"/>
    </row>
    <row r="85" spans="1:5" ht="15">
      <c r="A85" s="50">
        <v>12</v>
      </c>
      <c r="B85" s="13" t="s">
        <v>201</v>
      </c>
      <c r="C85" s="38">
        <v>0.35</v>
      </c>
      <c r="D85" s="1" t="s">
        <v>159</v>
      </c>
      <c r="E85" s="1"/>
    </row>
    <row r="86" spans="1:5" ht="46.5">
      <c r="A86" s="50">
        <v>13</v>
      </c>
      <c r="B86" s="13" t="s">
        <v>151</v>
      </c>
      <c r="C86" s="38">
        <v>29.47</v>
      </c>
      <c r="D86" s="1" t="s">
        <v>356</v>
      </c>
      <c r="E86" s="1"/>
    </row>
    <row r="87" spans="1:5" ht="15">
      <c r="A87" s="50">
        <v>14</v>
      </c>
      <c r="B87" s="81" t="s">
        <v>113</v>
      </c>
      <c r="C87" s="38">
        <v>10</v>
      </c>
      <c r="D87" s="1" t="s">
        <v>279</v>
      </c>
      <c r="E87" s="1"/>
    </row>
    <row r="88" spans="1:5" ht="15">
      <c r="A88" s="50">
        <v>15</v>
      </c>
      <c r="B88" s="81" t="s">
        <v>114</v>
      </c>
      <c r="C88" s="38">
        <v>0.5</v>
      </c>
      <c r="D88" s="1" t="s">
        <v>115</v>
      </c>
      <c r="E88" s="1"/>
    </row>
    <row r="89" spans="1:5" ht="15">
      <c r="A89" s="50">
        <v>16</v>
      </c>
      <c r="B89" s="81" t="s">
        <v>116</v>
      </c>
      <c r="C89" s="38">
        <v>2.67</v>
      </c>
      <c r="D89" s="1" t="s">
        <v>117</v>
      </c>
      <c r="E89" s="1"/>
    </row>
    <row r="90" spans="1:5" ht="15">
      <c r="A90" s="50">
        <v>17</v>
      </c>
      <c r="B90" s="81" t="s">
        <v>118</v>
      </c>
      <c r="C90" s="38">
        <v>2.62</v>
      </c>
      <c r="D90" s="1" t="s">
        <v>117</v>
      </c>
      <c r="E90" s="1"/>
    </row>
    <row r="91" spans="1:5" ht="15">
      <c r="A91" s="50">
        <v>18</v>
      </c>
      <c r="B91" s="81" t="s">
        <v>119</v>
      </c>
      <c r="C91" s="38">
        <v>0.6</v>
      </c>
      <c r="D91" s="1" t="s">
        <v>120</v>
      </c>
      <c r="E91" s="1"/>
    </row>
    <row r="92" spans="1:5" ht="15">
      <c r="A92" s="50">
        <v>19</v>
      </c>
      <c r="B92" s="81" t="s">
        <v>121</v>
      </c>
      <c r="C92" s="38">
        <v>21</v>
      </c>
      <c r="D92" s="1" t="s">
        <v>122</v>
      </c>
      <c r="E92" s="1"/>
    </row>
    <row r="93" spans="1:5" ht="15">
      <c r="A93" s="50">
        <v>20</v>
      </c>
      <c r="B93" s="81" t="s">
        <v>123</v>
      </c>
      <c r="C93" s="38">
        <v>4.4</v>
      </c>
      <c r="D93" s="1" t="s">
        <v>148</v>
      </c>
      <c r="E93" s="1"/>
    </row>
    <row r="94" spans="1:5" ht="15">
      <c r="A94" s="50">
        <v>21</v>
      </c>
      <c r="B94" s="81" t="s">
        <v>124</v>
      </c>
      <c r="C94" s="38">
        <v>2.5</v>
      </c>
      <c r="D94" s="1" t="s">
        <v>125</v>
      </c>
      <c r="E94" s="1"/>
    </row>
    <row r="95" spans="1:5" ht="15">
      <c r="A95" s="50">
        <v>22</v>
      </c>
      <c r="B95" s="81" t="s">
        <v>126</v>
      </c>
      <c r="C95" s="38">
        <v>3.95</v>
      </c>
      <c r="D95" s="1" t="s">
        <v>125</v>
      </c>
      <c r="E95" s="1"/>
    </row>
    <row r="96" spans="1:5" ht="15">
      <c r="A96" s="50">
        <v>23</v>
      </c>
      <c r="B96" s="13" t="s">
        <v>147</v>
      </c>
      <c r="C96" s="38">
        <v>3</v>
      </c>
      <c r="D96" s="1" t="s">
        <v>148</v>
      </c>
      <c r="E96" s="1"/>
    </row>
    <row r="97" spans="1:5" ht="15">
      <c r="A97" s="50">
        <v>24</v>
      </c>
      <c r="B97" s="13" t="s">
        <v>149</v>
      </c>
      <c r="C97" s="38">
        <v>0.5</v>
      </c>
      <c r="D97" s="1" t="s">
        <v>148</v>
      </c>
      <c r="E97" s="1"/>
    </row>
    <row r="98" spans="1:5" ht="15">
      <c r="A98" s="50">
        <v>25</v>
      </c>
      <c r="B98" s="13" t="s">
        <v>150</v>
      </c>
      <c r="C98" s="38">
        <v>1.45</v>
      </c>
      <c r="D98" s="1" t="s">
        <v>146</v>
      </c>
      <c r="E98" s="1"/>
    </row>
    <row r="99" spans="1:5" ht="15">
      <c r="A99" s="50">
        <v>26</v>
      </c>
      <c r="B99" s="13" t="s">
        <v>199</v>
      </c>
      <c r="C99" s="38">
        <v>1</v>
      </c>
      <c r="D99" s="1" t="s">
        <v>132</v>
      </c>
      <c r="E99" s="1"/>
    </row>
    <row r="100" spans="1:5" ht="30.75">
      <c r="A100" s="50">
        <v>27</v>
      </c>
      <c r="B100" s="81" t="s">
        <v>28</v>
      </c>
      <c r="C100" s="38">
        <v>50.9</v>
      </c>
      <c r="D100" s="1" t="s">
        <v>58</v>
      </c>
      <c r="E100" s="1"/>
    </row>
    <row r="101" spans="1:5" ht="50.25">
      <c r="A101" s="50">
        <v>28</v>
      </c>
      <c r="B101" s="60" t="s">
        <v>247</v>
      </c>
      <c r="C101" s="38">
        <v>0.8</v>
      </c>
      <c r="D101" s="61" t="s">
        <v>280</v>
      </c>
      <c r="E101" s="1"/>
    </row>
    <row r="102" spans="1:5" ht="15">
      <c r="A102" s="50">
        <v>29</v>
      </c>
      <c r="B102" s="81" t="s">
        <v>131</v>
      </c>
      <c r="C102" s="38">
        <v>0.2</v>
      </c>
      <c r="D102" s="1" t="s">
        <v>132</v>
      </c>
      <c r="E102" s="1"/>
    </row>
    <row r="103" spans="1:5" s="65" customFormat="1" ht="30.75">
      <c r="A103" s="50">
        <v>30</v>
      </c>
      <c r="B103" s="13" t="s">
        <v>313</v>
      </c>
      <c r="C103" s="64">
        <v>3</v>
      </c>
      <c r="D103" s="1" t="s">
        <v>140</v>
      </c>
      <c r="E103" s="1"/>
    </row>
    <row r="104" spans="1:5" s="65" customFormat="1" ht="30.75">
      <c r="A104" s="50">
        <v>31</v>
      </c>
      <c r="B104" s="13" t="s">
        <v>314</v>
      </c>
      <c r="C104" s="64">
        <v>2.7</v>
      </c>
      <c r="D104" s="1" t="s">
        <v>115</v>
      </c>
      <c r="E104" s="1"/>
    </row>
    <row r="105" spans="1:5" s="65" customFormat="1" ht="30.75">
      <c r="A105" s="50">
        <v>32</v>
      </c>
      <c r="B105" s="13" t="s">
        <v>315</v>
      </c>
      <c r="C105" s="64">
        <v>2.4</v>
      </c>
      <c r="D105" s="1" t="s">
        <v>115</v>
      </c>
      <c r="E105" s="1"/>
    </row>
    <row r="106" spans="1:5" s="65" customFormat="1" ht="30.75">
      <c r="A106" s="50">
        <v>33</v>
      </c>
      <c r="B106" s="13" t="s">
        <v>316</v>
      </c>
      <c r="C106" s="64">
        <v>2.8</v>
      </c>
      <c r="D106" s="1" t="s">
        <v>317</v>
      </c>
      <c r="E106" s="1"/>
    </row>
    <row r="107" spans="1:5" s="65" customFormat="1" ht="30.75">
      <c r="A107" s="50">
        <v>34</v>
      </c>
      <c r="B107" s="13" t="s">
        <v>318</v>
      </c>
      <c r="C107" s="64">
        <v>3</v>
      </c>
      <c r="D107" s="1" t="s">
        <v>317</v>
      </c>
      <c r="E107" s="1"/>
    </row>
    <row r="108" spans="1:5" s="45" customFormat="1" ht="20.25" customHeight="1">
      <c r="A108" s="49" t="s">
        <v>107</v>
      </c>
      <c r="B108" s="12" t="s">
        <v>187</v>
      </c>
      <c r="C108" s="35">
        <f>SUM(C109:C119)</f>
        <v>44.81</v>
      </c>
      <c r="D108" s="3"/>
      <c r="E108" s="3"/>
    </row>
    <row r="109" spans="1:5" ht="15">
      <c r="A109" s="50">
        <v>1</v>
      </c>
      <c r="B109" s="13" t="s">
        <v>220</v>
      </c>
      <c r="C109" s="38">
        <v>0.04</v>
      </c>
      <c r="D109" s="1" t="s">
        <v>177</v>
      </c>
      <c r="E109" s="1"/>
    </row>
    <row r="110" spans="1:5" ht="15">
      <c r="A110" s="50">
        <v>2</v>
      </c>
      <c r="B110" s="13" t="s">
        <v>221</v>
      </c>
      <c r="C110" s="38">
        <v>0.1</v>
      </c>
      <c r="D110" s="1" t="s">
        <v>357</v>
      </c>
      <c r="E110" s="1"/>
    </row>
    <row r="111" spans="1:5" ht="15">
      <c r="A111" s="50">
        <v>3</v>
      </c>
      <c r="B111" s="13" t="s">
        <v>222</v>
      </c>
      <c r="C111" s="38">
        <v>0.09</v>
      </c>
      <c r="D111" s="1" t="s">
        <v>358</v>
      </c>
      <c r="E111" s="1"/>
    </row>
    <row r="112" spans="1:5" ht="46.5">
      <c r="A112" s="50">
        <v>4</v>
      </c>
      <c r="B112" s="13" t="s">
        <v>28</v>
      </c>
      <c r="C112" s="38">
        <v>15.53</v>
      </c>
      <c r="D112" s="1" t="s">
        <v>281</v>
      </c>
      <c r="E112" s="1"/>
    </row>
    <row r="113" spans="1:5" s="65" customFormat="1" ht="30.75">
      <c r="A113" s="50">
        <v>5</v>
      </c>
      <c r="B113" s="13" t="s">
        <v>288</v>
      </c>
      <c r="C113" s="64">
        <v>3.5000000000000004</v>
      </c>
      <c r="D113" s="1" t="s">
        <v>178</v>
      </c>
      <c r="E113" s="1"/>
    </row>
    <row r="114" spans="1:5" s="65" customFormat="1" ht="30.75">
      <c r="A114" s="50">
        <v>6</v>
      </c>
      <c r="B114" s="13" t="s">
        <v>289</v>
      </c>
      <c r="C114" s="64">
        <v>4.4</v>
      </c>
      <c r="D114" s="1" t="s">
        <v>176</v>
      </c>
      <c r="E114" s="1"/>
    </row>
    <row r="115" spans="1:5" s="65" customFormat="1" ht="30.75">
      <c r="A115" s="50">
        <v>7</v>
      </c>
      <c r="B115" s="13" t="s">
        <v>290</v>
      </c>
      <c r="C115" s="64">
        <v>3.8000000000000003</v>
      </c>
      <c r="D115" s="1" t="s">
        <v>179</v>
      </c>
      <c r="E115" s="1"/>
    </row>
    <row r="116" spans="1:5" s="65" customFormat="1" ht="15">
      <c r="A116" s="50">
        <v>8</v>
      </c>
      <c r="B116" s="13" t="s">
        <v>291</v>
      </c>
      <c r="C116" s="64">
        <v>4.6</v>
      </c>
      <c r="D116" s="1" t="s">
        <v>292</v>
      </c>
      <c r="E116" s="1"/>
    </row>
    <row r="117" spans="1:5" s="65" customFormat="1" ht="30.75">
      <c r="A117" s="50">
        <v>9</v>
      </c>
      <c r="B117" s="13" t="s">
        <v>293</v>
      </c>
      <c r="C117" s="64">
        <v>4.3500000000000005</v>
      </c>
      <c r="D117" s="1" t="s">
        <v>176</v>
      </c>
      <c r="E117" s="1"/>
    </row>
    <row r="118" spans="1:5" s="65" customFormat="1" ht="30.75">
      <c r="A118" s="50">
        <v>10</v>
      </c>
      <c r="B118" s="13" t="s">
        <v>294</v>
      </c>
      <c r="C118" s="64">
        <v>4.199999999999999</v>
      </c>
      <c r="D118" s="1" t="s">
        <v>295</v>
      </c>
      <c r="E118" s="1"/>
    </row>
    <row r="119" spans="1:5" s="65" customFormat="1" ht="30.75">
      <c r="A119" s="50">
        <v>11</v>
      </c>
      <c r="B119" s="13" t="s">
        <v>296</v>
      </c>
      <c r="C119" s="64">
        <v>4.2</v>
      </c>
      <c r="D119" s="1" t="s">
        <v>183</v>
      </c>
      <c r="E119" s="1"/>
    </row>
    <row r="120" spans="1:5" s="45" customFormat="1" ht="20.25" customHeight="1">
      <c r="A120" s="49" t="s">
        <v>154</v>
      </c>
      <c r="B120" s="12" t="s">
        <v>235</v>
      </c>
      <c r="C120" s="35">
        <f>SUM(C121:C135)</f>
        <v>249.334</v>
      </c>
      <c r="D120" s="3"/>
      <c r="E120" s="3"/>
    </row>
    <row r="121" spans="1:5" ht="30.75">
      <c r="A121" s="51">
        <v>1</v>
      </c>
      <c r="B121" s="83" t="s">
        <v>224</v>
      </c>
      <c r="C121" s="38">
        <v>0.5</v>
      </c>
      <c r="D121" s="24" t="s">
        <v>225</v>
      </c>
      <c r="E121" s="25"/>
    </row>
    <row r="122" spans="1:5" ht="62.25">
      <c r="A122" s="52">
        <v>2</v>
      </c>
      <c r="B122" s="83" t="s">
        <v>226</v>
      </c>
      <c r="C122" s="38">
        <v>0.12</v>
      </c>
      <c r="D122" s="25" t="s">
        <v>227</v>
      </c>
      <c r="E122" s="25"/>
    </row>
    <row r="123" spans="1:5" ht="15">
      <c r="A123" s="51">
        <v>3</v>
      </c>
      <c r="B123" s="13" t="s">
        <v>228</v>
      </c>
      <c r="C123" s="38">
        <v>0.044</v>
      </c>
      <c r="D123" s="24" t="s">
        <v>232</v>
      </c>
      <c r="E123" s="1"/>
    </row>
    <row r="124" spans="1:5" ht="15">
      <c r="A124" s="52">
        <v>4</v>
      </c>
      <c r="B124" s="13" t="s">
        <v>229</v>
      </c>
      <c r="C124" s="38">
        <v>0.16</v>
      </c>
      <c r="D124" s="24" t="s">
        <v>359</v>
      </c>
      <c r="E124" s="1"/>
    </row>
    <row r="125" spans="1:5" ht="15">
      <c r="A125" s="51">
        <v>5</v>
      </c>
      <c r="B125" s="13" t="s">
        <v>230</v>
      </c>
      <c r="C125" s="38">
        <v>0.6</v>
      </c>
      <c r="D125" s="24" t="s">
        <v>232</v>
      </c>
      <c r="E125" s="26"/>
    </row>
    <row r="126" spans="1:5" ht="46.5">
      <c r="A126" s="52">
        <v>6</v>
      </c>
      <c r="B126" s="84" t="s">
        <v>245</v>
      </c>
      <c r="C126" s="38">
        <v>15.6</v>
      </c>
      <c r="D126" s="24" t="s">
        <v>282</v>
      </c>
      <c r="E126" s="26"/>
    </row>
    <row r="127" spans="1:5" ht="46.5">
      <c r="A127" s="51">
        <v>7</v>
      </c>
      <c r="B127" s="84" t="s">
        <v>233</v>
      </c>
      <c r="C127" s="38">
        <v>197.8</v>
      </c>
      <c r="D127" s="24" t="s">
        <v>287</v>
      </c>
      <c r="E127" s="1"/>
    </row>
    <row r="128" spans="1:5" ht="66.75">
      <c r="A128" s="52">
        <v>8</v>
      </c>
      <c r="B128" s="60" t="s">
        <v>248</v>
      </c>
      <c r="C128" s="38">
        <v>0.08</v>
      </c>
      <c r="D128" s="61" t="s">
        <v>360</v>
      </c>
      <c r="E128" s="1"/>
    </row>
    <row r="129" spans="1:5" ht="15">
      <c r="A129" s="51">
        <v>9</v>
      </c>
      <c r="B129" s="84" t="s">
        <v>231</v>
      </c>
      <c r="C129" s="38">
        <v>3</v>
      </c>
      <c r="D129" s="28" t="s">
        <v>232</v>
      </c>
      <c r="E129" s="26"/>
    </row>
    <row r="130" spans="1:5" s="4" customFormat="1" ht="30.75">
      <c r="A130" s="52">
        <v>10</v>
      </c>
      <c r="B130" s="84" t="s">
        <v>236</v>
      </c>
      <c r="C130" s="41">
        <v>19.53</v>
      </c>
      <c r="D130" s="24" t="s">
        <v>225</v>
      </c>
      <c r="E130" s="24"/>
    </row>
    <row r="131" spans="1:5" s="65" customFormat="1" ht="15">
      <c r="A131" s="51">
        <v>11</v>
      </c>
      <c r="B131" s="13" t="s">
        <v>319</v>
      </c>
      <c r="C131" s="64">
        <v>1.2</v>
      </c>
      <c r="D131" s="1" t="s">
        <v>320</v>
      </c>
      <c r="E131" s="1"/>
    </row>
    <row r="132" spans="1:5" s="65" customFormat="1" ht="30.75">
      <c r="A132" s="52">
        <v>12</v>
      </c>
      <c r="B132" s="13" t="s">
        <v>301</v>
      </c>
      <c r="C132" s="64">
        <v>1.7</v>
      </c>
      <c r="D132" s="1" t="s">
        <v>321</v>
      </c>
      <c r="E132" s="1"/>
    </row>
    <row r="133" spans="1:5" s="65" customFormat="1" ht="30.75">
      <c r="A133" s="51">
        <v>13</v>
      </c>
      <c r="B133" s="13" t="s">
        <v>302</v>
      </c>
      <c r="C133" s="64">
        <v>2</v>
      </c>
      <c r="D133" s="1" t="s">
        <v>225</v>
      </c>
      <c r="E133" s="1"/>
    </row>
    <row r="134" spans="1:5" s="65" customFormat="1" ht="30.75">
      <c r="A134" s="52">
        <v>14</v>
      </c>
      <c r="B134" s="13" t="s">
        <v>304</v>
      </c>
      <c r="C134" s="64">
        <v>2.5</v>
      </c>
      <c r="D134" s="1" t="s">
        <v>234</v>
      </c>
      <c r="E134" s="1"/>
    </row>
    <row r="135" spans="1:5" s="65" customFormat="1" ht="30.75">
      <c r="A135" s="51">
        <v>15</v>
      </c>
      <c r="B135" s="13" t="s">
        <v>106</v>
      </c>
      <c r="C135" s="64">
        <v>4.5</v>
      </c>
      <c r="D135" s="1" t="s">
        <v>322</v>
      </c>
      <c r="E135" s="1"/>
    </row>
    <row r="136" spans="1:5" s="45" customFormat="1" ht="20.25" customHeight="1">
      <c r="A136" s="3" t="s">
        <v>184</v>
      </c>
      <c r="B136" s="12" t="s">
        <v>57</v>
      </c>
      <c r="C136" s="35">
        <f>SUM(C137:C142)</f>
        <v>27.63</v>
      </c>
      <c r="D136" s="3"/>
      <c r="E136" s="3"/>
    </row>
    <row r="137" spans="1:5" ht="46.5">
      <c r="A137" s="1">
        <v>1</v>
      </c>
      <c r="B137" s="13" t="s">
        <v>28</v>
      </c>
      <c r="C137" s="38">
        <v>19.1</v>
      </c>
      <c r="D137" s="1" t="s">
        <v>283</v>
      </c>
      <c r="E137" s="1"/>
    </row>
    <row r="138" spans="1:5" ht="30.75">
      <c r="A138" s="1">
        <v>2</v>
      </c>
      <c r="B138" s="13" t="s">
        <v>239</v>
      </c>
      <c r="C138" s="38">
        <v>1.23</v>
      </c>
      <c r="D138" s="1" t="s">
        <v>240</v>
      </c>
      <c r="E138" s="1"/>
    </row>
    <row r="139" spans="1:5" s="65" customFormat="1" ht="15">
      <c r="A139" s="1">
        <v>3</v>
      </c>
      <c r="B139" s="13" t="s">
        <v>323</v>
      </c>
      <c r="C139" s="64">
        <v>2</v>
      </c>
      <c r="D139" s="1" t="s">
        <v>52</v>
      </c>
      <c r="E139" s="1"/>
    </row>
    <row r="140" spans="1:5" s="65" customFormat="1" ht="15">
      <c r="A140" s="1">
        <v>4</v>
      </c>
      <c r="B140" s="13" t="s">
        <v>324</v>
      </c>
      <c r="C140" s="64">
        <v>1.5</v>
      </c>
      <c r="D140" s="1" t="s">
        <v>53</v>
      </c>
      <c r="E140" s="1"/>
    </row>
    <row r="141" spans="1:5" s="65" customFormat="1" ht="30.75">
      <c r="A141" s="1">
        <v>5</v>
      </c>
      <c r="B141" s="13" t="s">
        <v>325</v>
      </c>
      <c r="C141" s="64">
        <v>1.9</v>
      </c>
      <c r="D141" s="1" t="s">
        <v>53</v>
      </c>
      <c r="E141" s="1"/>
    </row>
    <row r="142" spans="1:5" s="65" customFormat="1" ht="30.75">
      <c r="A142" s="1">
        <v>6</v>
      </c>
      <c r="B142" s="13" t="s">
        <v>326</v>
      </c>
      <c r="C142" s="64">
        <v>1.9</v>
      </c>
      <c r="D142" s="1" t="s">
        <v>53</v>
      </c>
      <c r="E142" s="1"/>
    </row>
    <row r="143" spans="1:5" s="45" customFormat="1" ht="30.75">
      <c r="A143" s="3" t="s">
        <v>251</v>
      </c>
      <c r="B143" s="12" t="s">
        <v>361</v>
      </c>
      <c r="C143" s="35">
        <f>C144+C147+C152+C154+C158</f>
        <v>789.699741</v>
      </c>
      <c r="D143" s="3"/>
      <c r="E143" s="3"/>
    </row>
    <row r="144" spans="1:5" s="45" customFormat="1" ht="20.25" customHeight="1">
      <c r="A144" s="3" t="s">
        <v>5</v>
      </c>
      <c r="B144" s="12" t="s">
        <v>95</v>
      </c>
      <c r="C144" s="35">
        <f>SUM(C145:C146)</f>
        <v>17.66</v>
      </c>
      <c r="D144" s="3"/>
      <c r="E144" s="3"/>
    </row>
    <row r="145" spans="1:5" ht="46.5">
      <c r="A145" s="1">
        <v>1</v>
      </c>
      <c r="B145" s="13" t="s">
        <v>260</v>
      </c>
      <c r="C145" s="38">
        <f>9.6+3.06</f>
        <v>12.66</v>
      </c>
      <c r="D145" s="1" t="s">
        <v>342</v>
      </c>
      <c r="E145" s="1"/>
    </row>
    <row r="146" spans="1:5" ht="30.75">
      <c r="A146" s="1">
        <v>2</v>
      </c>
      <c r="B146" s="13" t="s">
        <v>97</v>
      </c>
      <c r="C146" s="38">
        <v>5</v>
      </c>
      <c r="D146" s="1" t="s">
        <v>96</v>
      </c>
      <c r="E146" s="1"/>
    </row>
    <row r="147" spans="1:5" s="45" customFormat="1" ht="20.25" customHeight="1">
      <c r="A147" s="3" t="s">
        <v>7</v>
      </c>
      <c r="B147" s="12" t="s">
        <v>108</v>
      </c>
      <c r="C147" s="35">
        <f>SUM(C148:C151)</f>
        <v>720.413807</v>
      </c>
      <c r="D147" s="3"/>
      <c r="E147" s="3"/>
    </row>
    <row r="148" spans="1:7" ht="30.75">
      <c r="A148" s="1">
        <v>1</v>
      </c>
      <c r="B148" s="13" t="s">
        <v>99</v>
      </c>
      <c r="C148" s="38">
        <v>295.45</v>
      </c>
      <c r="D148" s="1" t="s">
        <v>284</v>
      </c>
      <c r="E148" s="1"/>
      <c r="G148" s="45"/>
    </row>
    <row r="149" spans="1:5" ht="30.75">
      <c r="A149" s="1">
        <v>2</v>
      </c>
      <c r="B149" s="85" t="s">
        <v>100</v>
      </c>
      <c r="C149" s="38">
        <v>286.503807</v>
      </c>
      <c r="D149" s="1" t="s">
        <v>285</v>
      </c>
      <c r="E149" s="1"/>
    </row>
    <row r="150" spans="1:5" ht="30.75">
      <c r="A150" s="1">
        <v>3</v>
      </c>
      <c r="B150" s="13" t="s">
        <v>376</v>
      </c>
      <c r="C150" s="64">
        <v>105.64</v>
      </c>
      <c r="D150" s="1" t="s">
        <v>375</v>
      </c>
      <c r="E150" s="14"/>
    </row>
    <row r="151" spans="1:5" ht="15">
      <c r="A151" s="1">
        <v>4</v>
      </c>
      <c r="B151" s="13" t="s">
        <v>262</v>
      </c>
      <c r="C151" s="64">
        <v>32.82</v>
      </c>
      <c r="D151" s="1" t="s">
        <v>263</v>
      </c>
      <c r="E151" s="14"/>
    </row>
    <row r="152" spans="1:5" s="45" customFormat="1" ht="20.25" customHeight="1">
      <c r="A152" s="3" t="s">
        <v>8</v>
      </c>
      <c r="B152" s="12" t="s">
        <v>6</v>
      </c>
      <c r="C152" s="35">
        <f>C153</f>
        <v>10</v>
      </c>
      <c r="D152" s="3"/>
      <c r="E152" s="3"/>
    </row>
    <row r="153" spans="1:5" ht="15">
      <c r="A153" s="1">
        <v>1</v>
      </c>
      <c r="B153" s="81" t="s">
        <v>26</v>
      </c>
      <c r="C153" s="38">
        <v>10</v>
      </c>
      <c r="D153" s="1" t="s">
        <v>27</v>
      </c>
      <c r="E153" s="1"/>
    </row>
    <row r="154" spans="1:5" s="45" customFormat="1" ht="20.25" customHeight="1">
      <c r="A154" s="3" t="s">
        <v>56</v>
      </c>
      <c r="B154" s="82" t="s">
        <v>155</v>
      </c>
      <c r="C154" s="35">
        <f>SUM(C155:C157)</f>
        <v>36.625934</v>
      </c>
      <c r="D154" s="3"/>
      <c r="E154" s="3"/>
    </row>
    <row r="155" spans="1:5" ht="15">
      <c r="A155" s="1">
        <v>1</v>
      </c>
      <c r="B155" s="13" t="s">
        <v>158</v>
      </c>
      <c r="C155" s="38">
        <f>136665/10000</f>
        <v>13.6665</v>
      </c>
      <c r="D155" s="1" t="s">
        <v>159</v>
      </c>
      <c r="E155" s="96"/>
    </row>
    <row r="156" spans="1:5" ht="15">
      <c r="A156" s="1">
        <v>2</v>
      </c>
      <c r="B156" s="13" t="s">
        <v>160</v>
      </c>
      <c r="C156" s="38">
        <f>129594.34/10000</f>
        <v>12.959434</v>
      </c>
      <c r="D156" s="1" t="s">
        <v>159</v>
      </c>
      <c r="E156" s="96"/>
    </row>
    <row r="157" spans="1:5" ht="15">
      <c r="A157" s="1">
        <v>3</v>
      </c>
      <c r="B157" s="13" t="s">
        <v>153</v>
      </c>
      <c r="C157" s="38">
        <v>10</v>
      </c>
      <c r="D157" s="1" t="s">
        <v>152</v>
      </c>
      <c r="E157" s="1"/>
    </row>
    <row r="158" spans="1:5" s="45" customFormat="1" ht="20.25" customHeight="1">
      <c r="A158" s="49" t="s">
        <v>59</v>
      </c>
      <c r="B158" s="12" t="s">
        <v>187</v>
      </c>
      <c r="C158" s="35">
        <f>C159</f>
        <v>5</v>
      </c>
      <c r="D158" s="3"/>
      <c r="E158" s="3"/>
    </row>
    <row r="159" spans="1:5" ht="15">
      <c r="A159" s="50">
        <v>1</v>
      </c>
      <c r="B159" s="13" t="s">
        <v>261</v>
      </c>
      <c r="C159" s="38">
        <v>5</v>
      </c>
      <c r="D159" s="1" t="s">
        <v>394</v>
      </c>
      <c r="E159" s="1"/>
    </row>
    <row r="160" spans="1:5" s="45" customFormat="1" ht="24.75" customHeight="1">
      <c r="A160" s="49">
        <f>A159+A157+A153+A151+A146+A142+A135+A119+A107+A72+A59+A37+A19+A11</f>
        <v>139</v>
      </c>
      <c r="B160" s="3" t="s">
        <v>373</v>
      </c>
      <c r="C160" s="35">
        <f>C5+C143</f>
        <v>1719.173741</v>
      </c>
      <c r="D160" s="3"/>
      <c r="E160" s="3"/>
    </row>
    <row r="162" ht="15">
      <c r="C162" s="63"/>
    </row>
    <row r="164" ht="15">
      <c r="C164" s="78"/>
    </row>
    <row r="165" ht="15">
      <c r="C165" s="78"/>
    </row>
  </sheetData>
  <sheetProtection/>
  <mergeCells count="3">
    <mergeCell ref="A2:E2"/>
    <mergeCell ref="A1:E1"/>
    <mergeCell ref="E155:E156"/>
  </mergeCells>
  <conditionalFormatting sqref="A39:B40 B41:B52 A158:A159 A41:A61 A63 A65 A67 A69 A71">
    <cfRule type="cellIs" priority="68" dxfId="44" operator="equal" stopIfTrue="1">
      <formula>0</formula>
    </cfRule>
    <cfRule type="cellIs" priority="69" dxfId="45" operator="equal" stopIfTrue="1">
      <formula>0</formula>
    </cfRule>
    <cfRule type="cellIs" priority="70" dxfId="44" operator="equal" stopIfTrue="1">
      <formula>0</formula>
    </cfRule>
  </conditionalFormatting>
  <conditionalFormatting sqref="A39:B40 B41:B52 A158:A159 A41:A61 A63 A65 A67 A69 A71">
    <cfRule type="cellIs" priority="66" dxfId="46" operator="equal" stopIfTrue="1">
      <formula>0</formula>
    </cfRule>
    <cfRule type="cellIs" priority="67" dxfId="47" operator="between" stopIfTrue="1">
      <formula>-0.0001</formula>
      <formula>0.0001</formula>
    </cfRule>
  </conditionalFormatting>
  <conditionalFormatting sqref="B54:B57">
    <cfRule type="cellIs" priority="63" dxfId="44" operator="equal" stopIfTrue="1">
      <formula>0</formula>
    </cfRule>
    <cfRule type="cellIs" priority="64" dxfId="45" operator="equal" stopIfTrue="1">
      <formula>0</formula>
    </cfRule>
    <cfRule type="cellIs" priority="65" dxfId="44" operator="equal" stopIfTrue="1">
      <formula>0</formula>
    </cfRule>
  </conditionalFormatting>
  <conditionalFormatting sqref="B54:B57">
    <cfRule type="cellIs" priority="61" dxfId="46" operator="equal" stopIfTrue="1">
      <formula>0</formula>
    </cfRule>
    <cfRule type="cellIs" priority="62" dxfId="47" operator="between" stopIfTrue="1">
      <formula>-0.0001</formula>
      <formula>0.0001</formula>
    </cfRule>
  </conditionalFormatting>
  <conditionalFormatting sqref="B53">
    <cfRule type="cellIs" priority="58" dxfId="44" operator="equal" stopIfTrue="1">
      <formula>0</formula>
    </cfRule>
    <cfRule type="cellIs" priority="59" dxfId="45" operator="equal" stopIfTrue="1">
      <formula>0</formula>
    </cfRule>
    <cfRule type="cellIs" priority="60" dxfId="44" operator="equal" stopIfTrue="1">
      <formula>0</formula>
    </cfRule>
  </conditionalFormatting>
  <conditionalFormatting sqref="B53">
    <cfRule type="cellIs" priority="56" dxfId="46" operator="equal" stopIfTrue="1">
      <formula>0</formula>
    </cfRule>
    <cfRule type="cellIs" priority="57" dxfId="47" operator="between" stopIfTrue="1">
      <formula>-0.0001</formula>
      <formula>0.0001</formula>
    </cfRule>
  </conditionalFormatting>
  <conditionalFormatting sqref="B59">
    <cfRule type="cellIs" priority="53" dxfId="44" operator="equal" stopIfTrue="1">
      <formula>0</formula>
    </cfRule>
    <cfRule type="cellIs" priority="54" dxfId="45" operator="equal" stopIfTrue="1">
      <formula>0</formula>
    </cfRule>
    <cfRule type="cellIs" priority="55" dxfId="44" operator="equal" stopIfTrue="1">
      <formula>0</formula>
    </cfRule>
  </conditionalFormatting>
  <conditionalFormatting sqref="B59">
    <cfRule type="cellIs" priority="51" dxfId="46" operator="equal" stopIfTrue="1">
      <formula>0</formula>
    </cfRule>
    <cfRule type="cellIs" priority="52" dxfId="47" operator="between" stopIfTrue="1">
      <formula>-0.0001</formula>
      <formula>0.0001</formula>
    </cfRule>
  </conditionalFormatting>
  <conditionalFormatting sqref="B59">
    <cfRule type="cellIs" priority="50" dxfId="44" operator="equal" stopIfTrue="1">
      <formula>0</formula>
    </cfRule>
  </conditionalFormatting>
  <conditionalFormatting sqref="A62 A64 A66 A68 A70 A72">
    <cfRule type="cellIs" priority="47" dxfId="44" operator="equal" stopIfTrue="1">
      <formula>0</formula>
    </cfRule>
    <cfRule type="cellIs" priority="48" dxfId="45" operator="equal" stopIfTrue="1">
      <formula>0</formula>
    </cfRule>
    <cfRule type="cellIs" priority="49" dxfId="44" operator="equal" stopIfTrue="1">
      <formula>0</formula>
    </cfRule>
  </conditionalFormatting>
  <conditionalFormatting sqref="A62 A64 A66 A68 A70 A72">
    <cfRule type="cellIs" priority="45" dxfId="46" operator="equal" stopIfTrue="1">
      <formula>0</formula>
    </cfRule>
    <cfRule type="cellIs" priority="46" dxfId="47" operator="between" stopIfTrue="1">
      <formula>-0.0001</formula>
      <formula>0.0001</formula>
    </cfRule>
  </conditionalFormatting>
  <conditionalFormatting sqref="B58">
    <cfRule type="cellIs" priority="39" dxfId="44" operator="equal" stopIfTrue="1">
      <formula>0</formula>
    </cfRule>
  </conditionalFormatting>
  <conditionalFormatting sqref="B58">
    <cfRule type="cellIs" priority="42" dxfId="44" operator="equal" stopIfTrue="1">
      <formula>0</formula>
    </cfRule>
    <cfRule type="cellIs" priority="43" dxfId="45" operator="equal" stopIfTrue="1">
      <formula>0</formula>
    </cfRule>
    <cfRule type="cellIs" priority="44" dxfId="44" operator="equal" stopIfTrue="1">
      <formula>0</formula>
    </cfRule>
  </conditionalFormatting>
  <conditionalFormatting sqref="B58">
    <cfRule type="cellIs" priority="40" dxfId="46" operator="equal" stopIfTrue="1">
      <formula>0</formula>
    </cfRule>
    <cfRule type="cellIs" priority="41" dxfId="47" operator="between" stopIfTrue="1">
      <formula>-0.0001</formula>
      <formula>0.0001</formula>
    </cfRule>
  </conditionalFormatting>
  <conditionalFormatting sqref="D58">
    <cfRule type="cellIs" priority="33" dxfId="44" operator="equal" stopIfTrue="1">
      <formula>0</formula>
    </cfRule>
  </conditionalFormatting>
  <conditionalFormatting sqref="D58">
    <cfRule type="cellIs" priority="36" dxfId="44" operator="equal" stopIfTrue="1">
      <formula>0</formula>
    </cfRule>
    <cfRule type="cellIs" priority="37" dxfId="45" operator="equal" stopIfTrue="1">
      <formula>0</formula>
    </cfRule>
    <cfRule type="cellIs" priority="38" dxfId="44" operator="equal" stopIfTrue="1">
      <formula>0</formula>
    </cfRule>
  </conditionalFormatting>
  <conditionalFormatting sqref="D58">
    <cfRule type="cellIs" priority="34" dxfId="46" operator="equal" stopIfTrue="1">
      <formula>0</formula>
    </cfRule>
    <cfRule type="cellIs" priority="35" dxfId="47" operator="between" stopIfTrue="1">
      <formula>-0.0001</formula>
      <formula>0.0001</formula>
    </cfRule>
  </conditionalFormatting>
  <conditionalFormatting sqref="B146:B147">
    <cfRule type="cellIs" priority="4" dxfId="44" operator="equal" stopIfTrue="1">
      <formula>0</formula>
    </cfRule>
    <cfRule type="cellIs" priority="5" dxfId="45" operator="equal" stopIfTrue="1">
      <formula>0</formula>
    </cfRule>
    <cfRule type="cellIs" priority="6" dxfId="44" operator="equal" stopIfTrue="1">
      <formula>0</formula>
    </cfRule>
  </conditionalFormatting>
  <conditionalFormatting sqref="B146:B147">
    <cfRule type="cellIs" priority="2" dxfId="46" operator="equal" stopIfTrue="1">
      <formula>0</formula>
    </cfRule>
    <cfRule type="cellIs" priority="3" dxfId="47" operator="between" stopIfTrue="1">
      <formula>-0.0001</formula>
      <formula>0.0001</formula>
    </cfRule>
  </conditionalFormatting>
  <conditionalFormatting sqref="B146:B147">
    <cfRule type="cellIs" priority="1" dxfId="44" operator="equal" stopIfTrue="1">
      <formula>0</formula>
    </cfRule>
  </conditionalFormatting>
  <printOptions/>
  <pageMargins left="0.905511811023622" right="0.725490196078431" top="0.590551181102362" bottom="0.708661417322835" header="0.31496062992126" footer="0.31496062992126"/>
  <pageSetup fitToHeight="108"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23"/>
  <sheetViews>
    <sheetView tabSelected="1" view="pageLayout" zoomScale="85" zoomScaleNormal="85" zoomScalePageLayoutView="85" workbookViewId="0" topLeftCell="A16">
      <selection activeCell="A2" sqref="A2:E2"/>
    </sheetView>
  </sheetViews>
  <sheetFormatPr defaultColWidth="9.00390625" defaultRowHeight="15"/>
  <cols>
    <col min="1" max="1" width="6.28125" style="8" customWidth="1"/>
    <col min="2" max="2" width="28.28125" style="91" customWidth="1"/>
    <col min="3" max="3" width="14.7109375" style="8" customWidth="1"/>
    <col min="4" max="4" width="16.8515625" style="8" customWidth="1"/>
    <col min="5" max="5" width="46.140625" style="8" customWidth="1"/>
    <col min="6" max="16384" width="9.00390625" style="4" customWidth="1"/>
  </cols>
  <sheetData>
    <row r="1" spans="1:5" s="22" customFormat="1" ht="43.5" customHeight="1">
      <c r="A1" s="97" t="s">
        <v>381</v>
      </c>
      <c r="B1" s="97"/>
      <c r="C1" s="97"/>
      <c r="D1" s="97"/>
      <c r="E1" s="97"/>
    </row>
    <row r="2" spans="1:5" s="22" customFormat="1" ht="28.5" customHeight="1">
      <c r="A2" s="98" t="str">
        <f>'Bieu 1'!A2:E2</f>
        <v>(Kèm theo Nghị quyết số:      /NQ-HĐND ngày          tháng 12 năm 2022 của HĐND tỉnh Điện Biên)</v>
      </c>
      <c r="B2" s="98"/>
      <c r="C2" s="98"/>
      <c r="D2" s="98"/>
      <c r="E2" s="98"/>
    </row>
    <row r="3" spans="1:5" ht="19.5" customHeight="1">
      <c r="A3" s="5"/>
      <c r="B3" s="89"/>
      <c r="C3" s="5"/>
      <c r="D3" s="5"/>
      <c r="E3" s="87"/>
    </row>
    <row r="4" spans="1:5" ht="55.5" customHeight="1">
      <c r="A4" s="3" t="s">
        <v>2</v>
      </c>
      <c r="B4" s="3" t="s">
        <v>3</v>
      </c>
      <c r="C4" s="3" t="s">
        <v>379</v>
      </c>
      <c r="D4" s="3" t="s">
        <v>0</v>
      </c>
      <c r="E4" s="3" t="s">
        <v>1</v>
      </c>
    </row>
    <row r="5" spans="1:5" ht="22.5" customHeight="1">
      <c r="A5" s="3" t="s">
        <v>5</v>
      </c>
      <c r="B5" s="11" t="s">
        <v>6</v>
      </c>
      <c r="C5" s="35">
        <f>SUM(C6)</f>
        <v>0.22</v>
      </c>
      <c r="D5" s="3"/>
      <c r="E5" s="3"/>
    </row>
    <row r="6" spans="1:5" s="29" customFormat="1" ht="72.75" customHeight="1">
      <c r="A6" s="1">
        <v>1</v>
      </c>
      <c r="B6" s="90" t="s">
        <v>34</v>
      </c>
      <c r="C6" s="37">
        <v>0.22</v>
      </c>
      <c r="D6" s="1" t="s">
        <v>4</v>
      </c>
      <c r="E6" s="16" t="s">
        <v>362</v>
      </c>
    </row>
    <row r="7" spans="1:5" s="7" customFormat="1" ht="22.5" customHeight="1">
      <c r="A7" s="3" t="s">
        <v>7</v>
      </c>
      <c r="B7" s="11" t="s">
        <v>47</v>
      </c>
      <c r="C7" s="35">
        <f>SUM(C8:C10)</f>
        <v>13.55</v>
      </c>
      <c r="D7" s="3"/>
      <c r="E7" s="3"/>
    </row>
    <row r="8" spans="1:5" ht="69" customHeight="1">
      <c r="A8" s="9">
        <v>1</v>
      </c>
      <c r="B8" s="2" t="s">
        <v>48</v>
      </c>
      <c r="C8" s="38">
        <v>2.6</v>
      </c>
      <c r="D8" s="1" t="s">
        <v>45</v>
      </c>
      <c r="E8" s="1" t="s">
        <v>363</v>
      </c>
    </row>
    <row r="9" spans="1:5" ht="87" customHeight="1">
      <c r="A9" s="9">
        <v>2</v>
      </c>
      <c r="B9" s="2" t="s">
        <v>49</v>
      </c>
      <c r="C9" s="38">
        <v>6.24</v>
      </c>
      <c r="D9" s="1" t="s">
        <v>50</v>
      </c>
      <c r="E9" s="1" t="s">
        <v>343</v>
      </c>
    </row>
    <row r="10" spans="1:5" ht="66" customHeight="1">
      <c r="A10" s="9">
        <v>3</v>
      </c>
      <c r="B10" s="2" t="s">
        <v>202</v>
      </c>
      <c r="C10" s="38">
        <v>4.71</v>
      </c>
      <c r="D10" s="1" t="s">
        <v>45</v>
      </c>
      <c r="E10" s="1" t="s">
        <v>344</v>
      </c>
    </row>
    <row r="11" spans="1:5" s="7" customFormat="1" ht="22.5" customHeight="1">
      <c r="A11" s="3" t="s">
        <v>8</v>
      </c>
      <c r="B11" s="11" t="s">
        <v>155</v>
      </c>
      <c r="C11" s="35">
        <f>SUM(C12:C12)</f>
        <v>13.48</v>
      </c>
      <c r="D11" s="3"/>
      <c r="E11" s="3"/>
    </row>
    <row r="12" spans="1:5" ht="103.5" customHeight="1">
      <c r="A12" s="9">
        <v>1</v>
      </c>
      <c r="B12" s="2" t="s">
        <v>156</v>
      </c>
      <c r="C12" s="39">
        <v>13.48</v>
      </c>
      <c r="D12" s="1" t="s">
        <v>157</v>
      </c>
      <c r="E12" s="1" t="s">
        <v>367</v>
      </c>
    </row>
    <row r="13" spans="1:5" s="7" customFormat="1" ht="22.5" customHeight="1">
      <c r="A13" s="31" t="s">
        <v>56</v>
      </c>
      <c r="B13" s="11" t="s">
        <v>187</v>
      </c>
      <c r="C13" s="40">
        <f>SUM(C14:C15)</f>
        <v>4.1</v>
      </c>
      <c r="D13" s="3"/>
      <c r="E13" s="34"/>
    </row>
    <row r="14" spans="1:5" ht="85.5" customHeight="1">
      <c r="A14" s="1">
        <v>1</v>
      </c>
      <c r="B14" s="2" t="s">
        <v>188</v>
      </c>
      <c r="C14" s="38">
        <v>1</v>
      </c>
      <c r="D14" s="1" t="s">
        <v>189</v>
      </c>
      <c r="E14" s="32" t="s">
        <v>364</v>
      </c>
    </row>
    <row r="15" spans="1:5" ht="92.25" customHeight="1">
      <c r="A15" s="1">
        <v>2</v>
      </c>
      <c r="B15" s="2" t="s">
        <v>194</v>
      </c>
      <c r="C15" s="39">
        <v>3.1</v>
      </c>
      <c r="D15" s="1" t="s">
        <v>195</v>
      </c>
      <c r="E15" s="1" t="s">
        <v>368</v>
      </c>
    </row>
    <row r="16" spans="1:5" ht="22.5" customHeight="1">
      <c r="A16" s="3" t="s">
        <v>59</v>
      </c>
      <c r="B16" s="11" t="s">
        <v>235</v>
      </c>
      <c r="C16" s="35">
        <f>C17</f>
        <v>48.47</v>
      </c>
      <c r="D16" s="18"/>
      <c r="E16" s="18"/>
    </row>
    <row r="17" spans="1:5" ht="93.75" customHeight="1">
      <c r="A17" s="23" t="s">
        <v>223</v>
      </c>
      <c r="B17" s="27" t="s">
        <v>286</v>
      </c>
      <c r="C17" s="41">
        <v>48.47</v>
      </c>
      <c r="D17" s="24" t="s">
        <v>225</v>
      </c>
      <c r="E17" s="24" t="s">
        <v>365</v>
      </c>
    </row>
    <row r="18" spans="1:5" s="7" customFormat="1" ht="22.5" customHeight="1">
      <c r="A18" s="54" t="s">
        <v>94</v>
      </c>
      <c r="B18" s="55" t="s">
        <v>243</v>
      </c>
      <c r="C18" s="56">
        <f>C19</f>
        <v>58.32</v>
      </c>
      <c r="D18" s="76"/>
      <c r="E18" s="76"/>
    </row>
    <row r="19" spans="1:5" s="6" customFormat="1" ht="96.75" customHeight="1">
      <c r="A19" s="9">
        <v>1</v>
      </c>
      <c r="B19" s="57" t="s">
        <v>241</v>
      </c>
      <c r="C19" s="38">
        <v>58.32</v>
      </c>
      <c r="D19" s="58" t="s">
        <v>242</v>
      </c>
      <c r="E19" s="1" t="s">
        <v>366</v>
      </c>
    </row>
    <row r="20" spans="1:5" s="7" customFormat="1" ht="30.75" customHeight="1">
      <c r="A20" s="75">
        <v>9</v>
      </c>
      <c r="B20" s="3" t="s">
        <v>186</v>
      </c>
      <c r="C20" s="35">
        <f>SUM(C5:C19)/2</f>
        <v>138.14</v>
      </c>
      <c r="D20" s="34"/>
      <c r="E20" s="34"/>
    </row>
    <row r="21" ht="24" customHeight="1">
      <c r="C21" s="36"/>
    </row>
    <row r="22" ht="13.5">
      <c r="C22" s="36"/>
    </row>
    <row r="23" ht="13.5">
      <c r="C23" s="36"/>
    </row>
  </sheetData>
  <sheetProtection/>
  <mergeCells count="2">
    <mergeCell ref="A1:E1"/>
    <mergeCell ref="A2:E2"/>
  </mergeCells>
  <printOptions/>
  <pageMargins left="0.905511811023622" right="0.725490196078431" top="0.590551181102362" bottom="0.708661417322835" header="0.31496062992126" footer="0.31496062992126"/>
  <pageSetup fitToHeight="108"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I75"/>
  <sheetViews>
    <sheetView showZeros="0" tabSelected="1" view="pageLayout" zoomScale="85" zoomScaleNormal="85" zoomScalePageLayoutView="85" workbookViewId="0" topLeftCell="A25">
      <selection activeCell="A2" sqref="A2:E2"/>
    </sheetView>
  </sheetViews>
  <sheetFormatPr defaultColWidth="9.140625" defaultRowHeight="15"/>
  <cols>
    <col min="1" max="1" width="6.7109375" style="46" customWidth="1"/>
    <col min="2" max="2" width="65.28125" style="86" customWidth="1"/>
    <col min="3" max="4" width="9.28125" style="21" bestFit="1" customWidth="1"/>
    <col min="5" max="5" width="10.28125" style="21" bestFit="1" customWidth="1"/>
    <col min="6" max="6" width="13.00390625" style="21" customWidth="1"/>
    <col min="7" max="7" width="9.28125" style="21" bestFit="1" customWidth="1"/>
    <col min="8" max="8" width="22.00390625" style="46" customWidth="1"/>
    <col min="9" max="9" width="15.28125" style="46" customWidth="1"/>
    <col min="10" max="16384" width="9.140625" style="21" customWidth="1"/>
  </cols>
  <sheetData>
    <row r="1" spans="1:9" ht="35.25" customHeight="1">
      <c r="A1" s="95" t="s">
        <v>369</v>
      </c>
      <c r="B1" s="95"/>
      <c r="C1" s="95"/>
      <c r="D1" s="95"/>
      <c r="E1" s="95"/>
      <c r="F1" s="95"/>
      <c r="G1" s="95"/>
      <c r="H1" s="95"/>
      <c r="I1" s="95"/>
    </row>
    <row r="2" spans="1:9" ht="30" customHeight="1">
      <c r="A2" s="94" t="str">
        <f>'Bieu 2'!A2:E2</f>
        <v>(Kèm theo Nghị quyết số:      /NQ-HĐND ngày          tháng 12 năm 2022 của HĐND tỉnh Điện Biên)</v>
      </c>
      <c r="B2" s="94"/>
      <c r="C2" s="94"/>
      <c r="D2" s="94"/>
      <c r="E2" s="94"/>
      <c r="F2" s="94"/>
      <c r="G2" s="94"/>
      <c r="H2" s="94"/>
      <c r="I2" s="94"/>
    </row>
    <row r="3" spans="1:9" ht="15">
      <c r="A3" s="43"/>
      <c r="B3" s="30"/>
      <c r="C3" s="42"/>
      <c r="D3" s="42"/>
      <c r="E3" s="42"/>
      <c r="F3" s="42"/>
      <c r="G3" s="42"/>
      <c r="H3" s="100" t="s">
        <v>14</v>
      </c>
      <c r="I3" s="100"/>
    </row>
    <row r="4" spans="1:9" ht="15">
      <c r="A4" s="99" t="s">
        <v>2</v>
      </c>
      <c r="B4" s="99" t="s">
        <v>15</v>
      </c>
      <c r="C4" s="99" t="s">
        <v>16</v>
      </c>
      <c r="D4" s="99"/>
      <c r="E4" s="99"/>
      <c r="F4" s="99"/>
      <c r="G4" s="99"/>
      <c r="H4" s="99" t="s">
        <v>17</v>
      </c>
      <c r="I4" s="99" t="s">
        <v>1</v>
      </c>
    </row>
    <row r="5" spans="1:9" ht="15">
      <c r="A5" s="99"/>
      <c r="B5" s="99"/>
      <c r="C5" s="99" t="s">
        <v>18</v>
      </c>
      <c r="D5" s="99" t="s">
        <v>19</v>
      </c>
      <c r="E5" s="99"/>
      <c r="F5" s="99"/>
      <c r="G5" s="99" t="s">
        <v>20</v>
      </c>
      <c r="H5" s="99"/>
      <c r="I5" s="99"/>
    </row>
    <row r="6" spans="1:9" ht="46.5">
      <c r="A6" s="99"/>
      <c r="B6" s="99"/>
      <c r="C6" s="99"/>
      <c r="D6" s="3" t="s">
        <v>21</v>
      </c>
      <c r="E6" s="3" t="s">
        <v>22</v>
      </c>
      <c r="F6" s="3" t="s">
        <v>23</v>
      </c>
      <c r="G6" s="99"/>
      <c r="H6" s="99"/>
      <c r="I6" s="99"/>
    </row>
    <row r="7" spans="1:9" ht="26.25" customHeight="1">
      <c r="A7" s="3" t="s">
        <v>5</v>
      </c>
      <c r="B7" s="11" t="s">
        <v>9</v>
      </c>
      <c r="C7" s="35">
        <f>SUM(C8:C9)</f>
        <v>3.15</v>
      </c>
      <c r="D7" s="35">
        <f>SUM(D8:D9)</f>
        <v>0</v>
      </c>
      <c r="E7" s="35">
        <f>SUM(E8:E9)</f>
        <v>2.65</v>
      </c>
      <c r="F7" s="35">
        <f>SUM(F8:F9)</f>
        <v>0.5</v>
      </c>
      <c r="G7" s="35">
        <f>SUM(G8:G9)</f>
        <v>0.6</v>
      </c>
      <c r="H7" s="3"/>
      <c r="I7" s="3"/>
    </row>
    <row r="8" spans="1:9" ht="30.75">
      <c r="A8" s="1">
        <v>1</v>
      </c>
      <c r="B8" s="2" t="s">
        <v>370</v>
      </c>
      <c r="C8" s="38">
        <f>SUM(D8:F8)</f>
        <v>2.65</v>
      </c>
      <c r="D8" s="38"/>
      <c r="E8" s="38">
        <v>2.65</v>
      </c>
      <c r="F8" s="38"/>
      <c r="G8" s="38"/>
      <c r="H8" s="1" t="s">
        <v>24</v>
      </c>
      <c r="I8" s="1"/>
    </row>
    <row r="9" spans="1:9" ht="30.75">
      <c r="A9" s="1">
        <v>2</v>
      </c>
      <c r="B9" s="2" t="s">
        <v>216</v>
      </c>
      <c r="C9" s="38">
        <f>SUM(D9:F9)</f>
        <v>0.5</v>
      </c>
      <c r="D9" s="38"/>
      <c r="E9" s="38"/>
      <c r="F9" s="38">
        <v>0.5</v>
      </c>
      <c r="G9" s="38">
        <v>0.6</v>
      </c>
      <c r="H9" s="1" t="s">
        <v>13</v>
      </c>
      <c r="I9" s="1"/>
    </row>
    <row r="10" spans="1:9" s="44" customFormat="1" ht="26.25" customHeight="1">
      <c r="A10" s="3" t="s">
        <v>7</v>
      </c>
      <c r="B10" s="11" t="s">
        <v>6</v>
      </c>
      <c r="C10" s="35">
        <f>SUM(C11:C14)</f>
        <v>3.33</v>
      </c>
      <c r="D10" s="35">
        <f>SUM(D11:D14)</f>
        <v>1.33</v>
      </c>
      <c r="E10" s="35">
        <f>SUM(E11:E14)</f>
        <v>0</v>
      </c>
      <c r="F10" s="35">
        <f>SUM(F11:F14)</f>
        <v>2</v>
      </c>
      <c r="G10" s="35">
        <f>SUM(G11:G14)</f>
        <v>0.9099999999999999</v>
      </c>
      <c r="H10" s="3"/>
      <c r="I10" s="3"/>
    </row>
    <row r="11" spans="1:9" ht="30.75">
      <c r="A11" s="1">
        <v>1</v>
      </c>
      <c r="B11" s="20" t="s">
        <v>32</v>
      </c>
      <c r="C11" s="38">
        <f>SUM(D11:F11)</f>
        <v>0.3</v>
      </c>
      <c r="D11" s="38">
        <v>0.3</v>
      </c>
      <c r="E11" s="35"/>
      <c r="F11" s="38"/>
      <c r="G11" s="38"/>
      <c r="H11" s="1" t="s">
        <v>33</v>
      </c>
      <c r="I11" s="1"/>
    </row>
    <row r="12" spans="1:9" ht="30.75">
      <c r="A12" s="1">
        <v>2</v>
      </c>
      <c r="B12" s="20" t="s">
        <v>30</v>
      </c>
      <c r="C12" s="38">
        <f>SUM(D12:F12)</f>
        <v>2</v>
      </c>
      <c r="D12" s="38"/>
      <c r="E12" s="35"/>
      <c r="F12" s="38">
        <v>2</v>
      </c>
      <c r="G12" s="38">
        <v>0.61</v>
      </c>
      <c r="H12" s="1" t="s">
        <v>31</v>
      </c>
      <c r="I12" s="1"/>
    </row>
    <row r="13" spans="1:9" s="65" customFormat="1" ht="30.75">
      <c r="A13" s="1">
        <v>3</v>
      </c>
      <c r="B13" s="2" t="s">
        <v>293</v>
      </c>
      <c r="C13" s="38">
        <f>SUM(D13:F13)</f>
        <v>0</v>
      </c>
      <c r="D13" s="35"/>
      <c r="E13" s="35"/>
      <c r="F13" s="35"/>
      <c r="G13" s="38">
        <v>0.3</v>
      </c>
      <c r="H13" s="1" t="s">
        <v>327</v>
      </c>
      <c r="I13" s="1"/>
    </row>
    <row r="14" spans="1:9" s="65" customFormat="1" ht="30.75">
      <c r="A14" s="1">
        <v>4</v>
      </c>
      <c r="B14" s="2" t="s">
        <v>328</v>
      </c>
      <c r="C14" s="38">
        <f>SUM(D14:F14)</f>
        <v>1.03</v>
      </c>
      <c r="D14" s="38">
        <v>1.03</v>
      </c>
      <c r="E14" s="38"/>
      <c r="F14" s="38"/>
      <c r="G14" s="35"/>
      <c r="H14" s="1" t="s">
        <v>329</v>
      </c>
      <c r="I14" s="1"/>
    </row>
    <row r="15" spans="1:9" s="15" customFormat="1" ht="26.25" customHeight="1">
      <c r="A15" s="3" t="s">
        <v>8</v>
      </c>
      <c r="B15" s="11" t="s">
        <v>47</v>
      </c>
      <c r="C15" s="35">
        <f>SUM(C16:C26)</f>
        <v>2.5</v>
      </c>
      <c r="D15" s="35">
        <f>SUM(D16:D26)</f>
        <v>2.5</v>
      </c>
      <c r="E15" s="35">
        <f>SUM(E16:E26)</f>
        <v>0</v>
      </c>
      <c r="F15" s="35">
        <f>SUM(F16:F26)</f>
        <v>0</v>
      </c>
      <c r="G15" s="35">
        <f>SUM(G16:G26)</f>
        <v>4.95</v>
      </c>
      <c r="H15" s="3"/>
      <c r="I15" s="3"/>
    </row>
    <row r="16" spans="1:9" ht="30.75">
      <c r="A16" s="1">
        <v>1</v>
      </c>
      <c r="B16" s="2" t="s">
        <v>40</v>
      </c>
      <c r="C16" s="38">
        <f>SUM(D16:F16)</f>
        <v>0.5</v>
      </c>
      <c r="D16" s="38">
        <v>0.5</v>
      </c>
      <c r="E16" s="38"/>
      <c r="F16" s="38"/>
      <c r="G16" s="38"/>
      <c r="H16" s="1" t="s">
        <v>41</v>
      </c>
      <c r="I16" s="1"/>
    </row>
    <row r="17" spans="1:9" ht="30.75">
      <c r="A17" s="1">
        <v>2</v>
      </c>
      <c r="B17" s="2" t="s">
        <v>198</v>
      </c>
      <c r="C17" s="38">
        <f aca="true" t="shared" si="0" ref="C17:C26">SUM(D17:F17)</f>
        <v>0</v>
      </c>
      <c r="D17" s="38"/>
      <c r="E17" s="38"/>
      <c r="F17" s="38"/>
      <c r="G17" s="38">
        <v>0.6</v>
      </c>
      <c r="H17" s="1" t="s">
        <v>175</v>
      </c>
      <c r="I17" s="1"/>
    </row>
    <row r="18" spans="1:9" ht="30.75">
      <c r="A18" s="1">
        <v>3</v>
      </c>
      <c r="B18" s="2" t="s">
        <v>174</v>
      </c>
      <c r="C18" s="38">
        <f t="shared" si="0"/>
        <v>0</v>
      </c>
      <c r="D18" s="38"/>
      <c r="E18" s="38"/>
      <c r="F18" s="38"/>
      <c r="G18" s="38">
        <v>0.5</v>
      </c>
      <c r="H18" s="1" t="s">
        <v>173</v>
      </c>
      <c r="I18" s="1"/>
    </row>
    <row r="19" spans="1:9" ht="30.75">
      <c r="A19" s="1">
        <v>4</v>
      </c>
      <c r="B19" s="2" t="s">
        <v>172</v>
      </c>
      <c r="C19" s="38">
        <f t="shared" si="0"/>
        <v>0</v>
      </c>
      <c r="D19" s="38"/>
      <c r="E19" s="38"/>
      <c r="F19" s="38"/>
      <c r="G19" s="38">
        <v>0.8</v>
      </c>
      <c r="H19" s="1" t="s">
        <v>171</v>
      </c>
      <c r="I19" s="1"/>
    </row>
    <row r="20" spans="1:9" ht="30.75">
      <c r="A20" s="1">
        <v>5</v>
      </c>
      <c r="B20" s="2" t="s">
        <v>170</v>
      </c>
      <c r="C20" s="38">
        <f t="shared" si="0"/>
        <v>0</v>
      </c>
      <c r="D20" s="38"/>
      <c r="E20" s="38"/>
      <c r="F20" s="38"/>
      <c r="G20" s="38">
        <v>0.8</v>
      </c>
      <c r="H20" s="1" t="s">
        <v>169</v>
      </c>
      <c r="I20" s="1"/>
    </row>
    <row r="21" spans="1:9" ht="30.75">
      <c r="A21" s="1">
        <v>6</v>
      </c>
      <c r="B21" s="2" t="s">
        <v>168</v>
      </c>
      <c r="C21" s="38">
        <f t="shared" si="0"/>
        <v>0</v>
      </c>
      <c r="D21" s="38"/>
      <c r="E21" s="38"/>
      <c r="F21" s="38"/>
      <c r="G21" s="38">
        <v>0.6</v>
      </c>
      <c r="H21" s="1" t="s">
        <v>167</v>
      </c>
      <c r="I21" s="1"/>
    </row>
    <row r="22" spans="1:9" ht="30.75">
      <c r="A22" s="1">
        <v>7</v>
      </c>
      <c r="B22" s="2" t="s">
        <v>166</v>
      </c>
      <c r="C22" s="38">
        <f t="shared" si="0"/>
        <v>0</v>
      </c>
      <c r="D22" s="38"/>
      <c r="E22" s="38"/>
      <c r="F22" s="38"/>
      <c r="G22" s="38">
        <v>0.6</v>
      </c>
      <c r="H22" s="1" t="s">
        <v>161</v>
      </c>
      <c r="I22" s="1"/>
    </row>
    <row r="23" spans="1:9" ht="30.75">
      <c r="A23" s="1">
        <v>8</v>
      </c>
      <c r="B23" s="2" t="s">
        <v>165</v>
      </c>
      <c r="C23" s="38">
        <f t="shared" si="0"/>
        <v>0.5</v>
      </c>
      <c r="D23" s="38">
        <v>0.5</v>
      </c>
      <c r="E23" s="38"/>
      <c r="F23" s="38"/>
      <c r="G23" s="38"/>
      <c r="H23" s="1" t="s">
        <v>164</v>
      </c>
      <c r="I23" s="1"/>
    </row>
    <row r="24" spans="1:9" ht="30.75">
      <c r="A24" s="1">
        <v>9</v>
      </c>
      <c r="B24" s="2" t="s">
        <v>163</v>
      </c>
      <c r="C24" s="38">
        <f t="shared" si="0"/>
        <v>0.8</v>
      </c>
      <c r="D24" s="38">
        <v>0.8</v>
      </c>
      <c r="E24" s="38"/>
      <c r="F24" s="38"/>
      <c r="G24" s="38"/>
      <c r="H24" s="1" t="s">
        <v>161</v>
      </c>
      <c r="I24" s="1"/>
    </row>
    <row r="25" spans="1:9" ht="30.75">
      <c r="A25" s="1">
        <v>10</v>
      </c>
      <c r="B25" s="2" t="s">
        <v>162</v>
      </c>
      <c r="C25" s="38">
        <f t="shared" si="0"/>
        <v>0.7</v>
      </c>
      <c r="D25" s="38">
        <v>0.7</v>
      </c>
      <c r="E25" s="38"/>
      <c r="F25" s="38"/>
      <c r="G25" s="38"/>
      <c r="H25" s="1" t="s">
        <v>161</v>
      </c>
      <c r="I25" s="1"/>
    </row>
    <row r="26" spans="1:9" ht="15">
      <c r="A26" s="1">
        <v>11</v>
      </c>
      <c r="B26" s="2" t="s">
        <v>51</v>
      </c>
      <c r="C26" s="38">
        <f t="shared" si="0"/>
        <v>0</v>
      </c>
      <c r="D26" s="38"/>
      <c r="E26" s="38"/>
      <c r="F26" s="38"/>
      <c r="G26" s="38">
        <v>1.05</v>
      </c>
      <c r="H26" s="1" t="s">
        <v>393</v>
      </c>
      <c r="I26" s="1"/>
    </row>
    <row r="27" spans="1:9" s="15" customFormat="1" ht="26.25" customHeight="1">
      <c r="A27" s="3" t="s">
        <v>56</v>
      </c>
      <c r="B27" s="11" t="s">
        <v>57</v>
      </c>
      <c r="C27" s="35">
        <f>SUM(C28:C31)</f>
        <v>2.6</v>
      </c>
      <c r="D27" s="35">
        <f>SUM(D28:D31)</f>
        <v>2.6</v>
      </c>
      <c r="E27" s="35">
        <f>SUM(E28:E31)</f>
        <v>0</v>
      </c>
      <c r="F27" s="35">
        <f>SUM(F28:F31)</f>
        <v>0</v>
      </c>
      <c r="G27" s="35">
        <f>SUM(G28:G31)</f>
        <v>0.3</v>
      </c>
      <c r="H27" s="3"/>
      <c r="I27" s="3"/>
    </row>
    <row r="28" spans="1:9" ht="15">
      <c r="A28" s="1">
        <v>1</v>
      </c>
      <c r="B28" s="2" t="s">
        <v>341</v>
      </c>
      <c r="C28" s="38">
        <f>SUM(D28:F28)</f>
        <v>0.1</v>
      </c>
      <c r="D28" s="38">
        <v>0.1</v>
      </c>
      <c r="E28" s="38"/>
      <c r="F28" s="38"/>
      <c r="G28" s="38">
        <v>0.3</v>
      </c>
      <c r="H28" s="1" t="s">
        <v>52</v>
      </c>
      <c r="I28" s="1"/>
    </row>
    <row r="29" spans="1:9" ht="15">
      <c r="A29" s="1">
        <v>2</v>
      </c>
      <c r="B29" s="2" t="s">
        <v>330</v>
      </c>
      <c r="C29" s="38">
        <f>SUM(D29:F29)</f>
        <v>0.5</v>
      </c>
      <c r="D29" s="38">
        <v>0.5</v>
      </c>
      <c r="E29" s="38"/>
      <c r="F29" s="38"/>
      <c r="G29" s="38"/>
      <c r="H29" s="1" t="s">
        <v>53</v>
      </c>
      <c r="I29" s="1"/>
    </row>
    <row r="30" spans="1:9" ht="30.75">
      <c r="A30" s="1">
        <v>3</v>
      </c>
      <c r="B30" s="2" t="s">
        <v>54</v>
      </c>
      <c r="C30" s="38">
        <f>SUM(D30:F30)</f>
        <v>1</v>
      </c>
      <c r="D30" s="38">
        <v>1</v>
      </c>
      <c r="E30" s="38"/>
      <c r="F30" s="38"/>
      <c r="G30" s="38"/>
      <c r="H30" s="1" t="s">
        <v>53</v>
      </c>
      <c r="I30" s="1"/>
    </row>
    <row r="31" spans="1:9" ht="30.75">
      <c r="A31" s="1">
        <v>4</v>
      </c>
      <c r="B31" s="2" t="s">
        <v>55</v>
      </c>
      <c r="C31" s="38">
        <f>SUM(D31:F31)</f>
        <v>1</v>
      </c>
      <c r="D31" s="38">
        <v>1</v>
      </c>
      <c r="E31" s="38"/>
      <c r="F31" s="38"/>
      <c r="G31" s="38"/>
      <c r="H31" s="1" t="s">
        <v>53</v>
      </c>
      <c r="I31" s="1"/>
    </row>
    <row r="32" spans="1:9" s="45" customFormat="1" ht="26.25" customHeight="1">
      <c r="A32" s="3" t="s">
        <v>59</v>
      </c>
      <c r="B32" s="11" t="s">
        <v>60</v>
      </c>
      <c r="C32" s="35">
        <f>SUM(C33:C35)</f>
        <v>1.45</v>
      </c>
      <c r="D32" s="35">
        <f>SUM(D33:D35)</f>
        <v>1.41</v>
      </c>
      <c r="E32" s="35">
        <f>SUM(E33:E35)</f>
        <v>0</v>
      </c>
      <c r="F32" s="35">
        <f>SUM(F33:F35)</f>
        <v>0.04</v>
      </c>
      <c r="G32" s="35">
        <f>SUM(G33:G34)</f>
        <v>0</v>
      </c>
      <c r="H32" s="10"/>
      <c r="I32" s="10"/>
    </row>
    <row r="33" spans="1:9" ht="15">
      <c r="A33" s="1">
        <v>1</v>
      </c>
      <c r="B33" s="2" t="s">
        <v>217</v>
      </c>
      <c r="C33" s="38">
        <v>0.04</v>
      </c>
      <c r="D33" s="38"/>
      <c r="E33" s="38"/>
      <c r="F33" s="38">
        <v>0.04</v>
      </c>
      <c r="G33" s="38"/>
      <c r="H33" s="1" t="s">
        <v>67</v>
      </c>
      <c r="I33" s="1"/>
    </row>
    <row r="34" spans="1:9" ht="15">
      <c r="A34" s="1">
        <v>2</v>
      </c>
      <c r="B34" s="2" t="s">
        <v>93</v>
      </c>
      <c r="C34" s="38">
        <v>0.02</v>
      </c>
      <c r="D34" s="38">
        <v>0.02</v>
      </c>
      <c r="E34" s="38"/>
      <c r="F34" s="38"/>
      <c r="G34" s="88"/>
      <c r="H34" s="1" t="s">
        <v>61</v>
      </c>
      <c r="I34" s="1"/>
    </row>
    <row r="35" spans="1:9" ht="15">
      <c r="A35" s="1">
        <v>3</v>
      </c>
      <c r="B35" s="2" t="s">
        <v>377</v>
      </c>
      <c r="C35" s="68">
        <f>D35</f>
        <v>1.39</v>
      </c>
      <c r="D35" s="68">
        <v>1.39</v>
      </c>
      <c r="E35" s="2"/>
      <c r="F35" s="2"/>
      <c r="G35" s="1"/>
      <c r="H35" s="1" t="s">
        <v>378</v>
      </c>
      <c r="I35" s="1"/>
    </row>
    <row r="36" spans="1:9" ht="26.25" customHeight="1">
      <c r="A36" s="3" t="s">
        <v>94</v>
      </c>
      <c r="B36" s="11" t="s">
        <v>108</v>
      </c>
      <c r="C36" s="35">
        <f>SUM(C37:C46)</f>
        <v>4.193386</v>
      </c>
      <c r="D36" s="35">
        <f>SUM(D37:D46)</f>
        <v>3.859403</v>
      </c>
      <c r="E36" s="35">
        <f>SUM(E37:E46)</f>
        <v>0.133983</v>
      </c>
      <c r="F36" s="35">
        <f>SUM(F37:F46)</f>
        <v>0.2</v>
      </c>
      <c r="G36" s="35">
        <f>SUM(G37:G46)</f>
        <v>1.96739</v>
      </c>
      <c r="H36" s="93"/>
      <c r="I36" s="1"/>
    </row>
    <row r="37" spans="1:9" s="66" customFormat="1" ht="15">
      <c r="A37" s="1">
        <v>1</v>
      </c>
      <c r="B37" s="2" t="s">
        <v>237</v>
      </c>
      <c r="C37" s="38">
        <f>SUM(D37:F37)</f>
        <v>0.35</v>
      </c>
      <c r="D37" s="38">
        <v>0.35</v>
      </c>
      <c r="E37" s="38"/>
      <c r="F37" s="38"/>
      <c r="G37" s="38"/>
      <c r="H37" s="1" t="s">
        <v>392</v>
      </c>
      <c r="I37" s="17"/>
    </row>
    <row r="38" spans="1:9" ht="30.75">
      <c r="A38" s="1">
        <v>2</v>
      </c>
      <c r="B38" s="2" t="s">
        <v>218</v>
      </c>
      <c r="C38" s="38">
        <f aca="true" t="shared" si="1" ref="C38:C46">SUM(D38:F38)</f>
        <v>0.2</v>
      </c>
      <c r="D38" s="38"/>
      <c r="E38" s="38"/>
      <c r="F38" s="38">
        <v>0.2</v>
      </c>
      <c r="G38" s="38">
        <v>0.6</v>
      </c>
      <c r="H38" s="1" t="s">
        <v>331</v>
      </c>
      <c r="I38" s="1"/>
    </row>
    <row r="39" spans="1:9" ht="15">
      <c r="A39" s="1">
        <v>3</v>
      </c>
      <c r="B39" s="2" t="s">
        <v>332</v>
      </c>
      <c r="C39" s="38">
        <f t="shared" si="1"/>
        <v>1</v>
      </c>
      <c r="D39" s="38">
        <v>1</v>
      </c>
      <c r="E39" s="48"/>
      <c r="F39" s="48"/>
      <c r="G39" s="38"/>
      <c r="H39" s="1" t="s">
        <v>300</v>
      </c>
      <c r="I39" s="1"/>
    </row>
    <row r="40" spans="1:9" ht="30.75">
      <c r="A40" s="1">
        <v>4</v>
      </c>
      <c r="B40" s="2" t="s">
        <v>103</v>
      </c>
      <c r="C40" s="38">
        <f t="shared" si="1"/>
        <v>0.4</v>
      </c>
      <c r="D40" s="38">
        <v>0.4</v>
      </c>
      <c r="E40" s="48"/>
      <c r="F40" s="48"/>
      <c r="G40" s="38"/>
      <c r="H40" s="1" t="s">
        <v>263</v>
      </c>
      <c r="I40" s="1"/>
    </row>
    <row r="41" spans="1:9" ht="30.75">
      <c r="A41" s="1">
        <v>5</v>
      </c>
      <c r="B41" s="2" t="s">
        <v>104</v>
      </c>
      <c r="C41" s="38">
        <f t="shared" si="1"/>
        <v>0.3</v>
      </c>
      <c r="D41" s="38">
        <v>0.3</v>
      </c>
      <c r="E41" s="48"/>
      <c r="F41" s="48"/>
      <c r="G41" s="38"/>
      <c r="H41" s="1" t="s">
        <v>303</v>
      </c>
      <c r="I41" s="1"/>
    </row>
    <row r="42" spans="1:9" ht="30.75">
      <c r="A42" s="1">
        <v>6</v>
      </c>
      <c r="B42" s="2" t="s">
        <v>105</v>
      </c>
      <c r="C42" s="38">
        <f t="shared" si="1"/>
        <v>0.4</v>
      </c>
      <c r="D42" s="38">
        <v>0.4</v>
      </c>
      <c r="E42" s="48"/>
      <c r="F42" s="48"/>
      <c r="G42" s="38"/>
      <c r="H42" s="1" t="s">
        <v>305</v>
      </c>
      <c r="I42" s="1"/>
    </row>
    <row r="43" spans="1:9" ht="78">
      <c r="A43" s="1">
        <v>7</v>
      </c>
      <c r="B43" s="2" t="s">
        <v>106</v>
      </c>
      <c r="C43" s="38">
        <f t="shared" si="1"/>
        <v>0.5</v>
      </c>
      <c r="D43" s="38">
        <v>0.5</v>
      </c>
      <c r="E43" s="48"/>
      <c r="F43" s="48"/>
      <c r="G43" s="38"/>
      <c r="H43" s="1" t="s">
        <v>306</v>
      </c>
      <c r="I43" s="1"/>
    </row>
    <row r="44" spans="1:9" ht="15">
      <c r="A44" s="1">
        <v>8</v>
      </c>
      <c r="B44" s="2" t="s">
        <v>211</v>
      </c>
      <c r="C44" s="38">
        <f t="shared" si="1"/>
        <v>0.273386</v>
      </c>
      <c r="D44" s="38">
        <v>0.139403</v>
      </c>
      <c r="E44" s="38">
        <v>0.133983</v>
      </c>
      <c r="F44" s="38"/>
      <c r="G44" s="38">
        <v>0.68739</v>
      </c>
      <c r="H44" s="1" t="s">
        <v>349</v>
      </c>
      <c r="I44" s="1"/>
    </row>
    <row r="45" spans="1:9" ht="15">
      <c r="A45" s="1">
        <v>9</v>
      </c>
      <c r="B45" s="2" t="s">
        <v>212</v>
      </c>
      <c r="C45" s="38">
        <f t="shared" si="1"/>
        <v>0</v>
      </c>
      <c r="D45" s="38"/>
      <c r="E45" s="48"/>
      <c r="F45" s="48"/>
      <c r="G45" s="38">
        <v>0.68</v>
      </c>
      <c r="H45" s="1" t="s">
        <v>353</v>
      </c>
      <c r="I45" s="1"/>
    </row>
    <row r="46" spans="1:9" ht="46.5">
      <c r="A46" s="1">
        <v>10</v>
      </c>
      <c r="B46" s="2" t="s">
        <v>264</v>
      </c>
      <c r="C46" s="38">
        <f t="shared" si="1"/>
        <v>0.77</v>
      </c>
      <c r="D46" s="38">
        <v>0.77</v>
      </c>
      <c r="E46" s="48"/>
      <c r="F46" s="48"/>
      <c r="G46" s="38"/>
      <c r="H46" s="1" t="s">
        <v>263</v>
      </c>
      <c r="I46" s="1"/>
    </row>
    <row r="47" spans="1:9" s="47" customFormat="1" ht="26.25" customHeight="1">
      <c r="A47" s="3" t="s">
        <v>107</v>
      </c>
      <c r="B47" s="11" t="s">
        <v>155</v>
      </c>
      <c r="C47" s="35">
        <f>SUM(C48:C52)</f>
        <v>8.3</v>
      </c>
      <c r="D47" s="35">
        <f>SUM(D48:D52)</f>
        <v>5.8</v>
      </c>
      <c r="E47" s="35">
        <f>SUM(E48:E52)</f>
        <v>2.2</v>
      </c>
      <c r="F47" s="35">
        <f>SUM(F48:F52)</f>
        <v>0.3</v>
      </c>
      <c r="G47" s="35">
        <f>SUM(G48:G52)</f>
        <v>0.8</v>
      </c>
      <c r="H47" s="3"/>
      <c r="I47" s="3"/>
    </row>
    <row r="48" spans="1:9" ht="30.75">
      <c r="A48" s="1">
        <v>1</v>
      </c>
      <c r="B48" s="2" t="s">
        <v>219</v>
      </c>
      <c r="C48" s="38">
        <f>SUM(D48:F48)</f>
        <v>0.3</v>
      </c>
      <c r="D48" s="38"/>
      <c r="E48" s="38"/>
      <c r="F48" s="38">
        <v>0.3</v>
      </c>
      <c r="G48" s="38">
        <v>0.8</v>
      </c>
      <c r="H48" s="1" t="s">
        <v>140</v>
      </c>
      <c r="I48" s="1"/>
    </row>
    <row r="49" spans="1:9" ht="30.75">
      <c r="A49" s="1">
        <v>2</v>
      </c>
      <c r="B49" s="2" t="s">
        <v>141</v>
      </c>
      <c r="C49" s="38">
        <f>SUM(D49:F49)</f>
        <v>2.4</v>
      </c>
      <c r="D49" s="38">
        <v>1.8</v>
      </c>
      <c r="E49" s="38">
        <v>0.6</v>
      </c>
      <c r="F49" s="38"/>
      <c r="G49" s="38"/>
      <c r="H49" s="1" t="s">
        <v>115</v>
      </c>
      <c r="I49" s="1"/>
    </row>
    <row r="50" spans="1:9" ht="30.75">
      <c r="A50" s="1">
        <v>3</v>
      </c>
      <c r="B50" s="2" t="s">
        <v>142</v>
      </c>
      <c r="C50" s="38">
        <f>SUM(D50:F50)</f>
        <v>1.7000000000000002</v>
      </c>
      <c r="D50" s="38">
        <v>1.3</v>
      </c>
      <c r="E50" s="38">
        <v>0.4</v>
      </c>
      <c r="F50" s="38"/>
      <c r="G50" s="38"/>
      <c r="H50" s="1" t="s">
        <v>115</v>
      </c>
      <c r="I50" s="1"/>
    </row>
    <row r="51" spans="1:9" ht="30.75">
      <c r="A51" s="1">
        <v>4</v>
      </c>
      <c r="B51" s="2" t="s">
        <v>143</v>
      </c>
      <c r="C51" s="38">
        <f>SUM(D51:F51)</f>
        <v>2</v>
      </c>
      <c r="D51" s="38">
        <v>1.5</v>
      </c>
      <c r="E51" s="38">
        <v>0.5</v>
      </c>
      <c r="F51" s="38"/>
      <c r="G51" s="38"/>
      <c r="H51" s="1" t="s">
        <v>144</v>
      </c>
      <c r="I51" s="1"/>
    </row>
    <row r="52" spans="1:9" ht="30.75">
      <c r="A52" s="1">
        <v>5</v>
      </c>
      <c r="B52" s="2" t="s">
        <v>145</v>
      </c>
      <c r="C52" s="38">
        <f>SUM(D52:F52)</f>
        <v>1.9</v>
      </c>
      <c r="D52" s="38">
        <v>1.2</v>
      </c>
      <c r="E52" s="38">
        <v>0.7</v>
      </c>
      <c r="F52" s="38"/>
      <c r="G52" s="38"/>
      <c r="H52" s="1" t="s">
        <v>144</v>
      </c>
      <c r="I52" s="1"/>
    </row>
    <row r="53" spans="1:9" ht="26.25" customHeight="1">
      <c r="A53" s="3" t="s">
        <v>154</v>
      </c>
      <c r="B53" s="11" t="s">
        <v>187</v>
      </c>
      <c r="C53" s="35">
        <f>SUM(C54:C60)</f>
        <v>2.3</v>
      </c>
      <c r="D53" s="35">
        <f>SUM(D54:D60)</f>
        <v>2.3</v>
      </c>
      <c r="E53" s="35">
        <f>SUM(E54:E60)</f>
        <v>0</v>
      </c>
      <c r="F53" s="35">
        <f>SUM(F54:F60)</f>
        <v>0</v>
      </c>
      <c r="G53" s="35">
        <f>SUM(G54:G60)</f>
        <v>2.3</v>
      </c>
      <c r="H53" s="3"/>
      <c r="I53" s="3"/>
    </row>
    <row r="54" spans="1:9" ht="30.75">
      <c r="A54" s="1">
        <v>1</v>
      </c>
      <c r="B54" s="2" t="s">
        <v>334</v>
      </c>
      <c r="C54" s="38">
        <f>SUM(D54:F54)</f>
        <v>0.2</v>
      </c>
      <c r="D54" s="38">
        <v>0.2</v>
      </c>
      <c r="E54" s="38"/>
      <c r="F54" s="38"/>
      <c r="G54" s="38">
        <v>0.2</v>
      </c>
      <c r="H54" s="1" t="s">
        <v>178</v>
      </c>
      <c r="I54" s="1"/>
    </row>
    <row r="55" spans="1:9" ht="30.75">
      <c r="A55" s="1">
        <v>2</v>
      </c>
      <c r="B55" s="2" t="s">
        <v>335</v>
      </c>
      <c r="C55" s="38">
        <f aca="true" t="shared" si="2" ref="C55:C60">SUM(D55:F55)</f>
        <v>0.3</v>
      </c>
      <c r="D55" s="38">
        <v>0.3</v>
      </c>
      <c r="E55" s="38"/>
      <c r="F55" s="38"/>
      <c r="G55" s="38">
        <v>0.3</v>
      </c>
      <c r="H55" s="1" t="s">
        <v>178</v>
      </c>
      <c r="I55" s="1"/>
    </row>
    <row r="56" spans="1:9" ht="30.75">
      <c r="A56" s="1">
        <v>3</v>
      </c>
      <c r="B56" s="2" t="s">
        <v>339</v>
      </c>
      <c r="C56" s="38">
        <f t="shared" si="2"/>
        <v>0.3</v>
      </c>
      <c r="D56" s="38">
        <v>0.3</v>
      </c>
      <c r="E56" s="38"/>
      <c r="F56" s="38"/>
      <c r="G56" s="38">
        <v>0.3</v>
      </c>
      <c r="H56" s="1" t="s">
        <v>185</v>
      </c>
      <c r="I56" s="1"/>
    </row>
    <row r="57" spans="1:9" ht="30.75">
      <c r="A57" s="1">
        <v>4</v>
      </c>
      <c r="B57" s="2" t="s">
        <v>336</v>
      </c>
      <c r="C57" s="38">
        <f t="shared" si="2"/>
        <v>0.5</v>
      </c>
      <c r="D57" s="38">
        <v>0.5</v>
      </c>
      <c r="E57" s="38"/>
      <c r="F57" s="38"/>
      <c r="G57" s="38">
        <v>0.5</v>
      </c>
      <c r="H57" s="1" t="s">
        <v>180</v>
      </c>
      <c r="I57" s="1"/>
    </row>
    <row r="58" spans="1:9" ht="62.25">
      <c r="A58" s="1">
        <v>5</v>
      </c>
      <c r="B58" s="2" t="s">
        <v>338</v>
      </c>
      <c r="C58" s="38">
        <f t="shared" si="2"/>
        <v>0.4</v>
      </c>
      <c r="D58" s="38">
        <v>0.4</v>
      </c>
      <c r="E58" s="38"/>
      <c r="F58" s="38"/>
      <c r="G58" s="38">
        <v>0.4</v>
      </c>
      <c r="H58" s="1" t="s">
        <v>181</v>
      </c>
      <c r="I58" s="1"/>
    </row>
    <row r="59" spans="1:9" ht="30.75">
      <c r="A59" s="1">
        <v>6</v>
      </c>
      <c r="B59" s="2" t="s">
        <v>337</v>
      </c>
      <c r="C59" s="38">
        <f t="shared" si="2"/>
        <v>0.3</v>
      </c>
      <c r="D59" s="38">
        <v>0.3</v>
      </c>
      <c r="E59" s="38"/>
      <c r="F59" s="38"/>
      <c r="G59" s="38">
        <v>0.3</v>
      </c>
      <c r="H59" s="1" t="s">
        <v>182</v>
      </c>
      <c r="I59" s="1"/>
    </row>
    <row r="60" spans="1:9" ht="30.75">
      <c r="A60" s="1">
        <v>7</v>
      </c>
      <c r="B60" s="2" t="s">
        <v>340</v>
      </c>
      <c r="C60" s="38">
        <f t="shared" si="2"/>
        <v>0.3</v>
      </c>
      <c r="D60" s="38">
        <v>0.3</v>
      </c>
      <c r="E60" s="38"/>
      <c r="F60" s="38"/>
      <c r="G60" s="38">
        <v>0.3</v>
      </c>
      <c r="H60" s="1" t="s">
        <v>183</v>
      </c>
      <c r="I60" s="1"/>
    </row>
    <row r="61" spans="1:9" s="65" customFormat="1" ht="26.25" customHeight="1">
      <c r="A61" s="3" t="s">
        <v>184</v>
      </c>
      <c r="B61" s="11" t="s">
        <v>235</v>
      </c>
      <c r="C61" s="35">
        <f>SUM(C62:C66)</f>
        <v>5.2</v>
      </c>
      <c r="D61" s="35">
        <f>SUM(D62:D66)</f>
        <v>3.6</v>
      </c>
      <c r="E61" s="35">
        <f>SUM(E62:E66)</f>
        <v>1.6</v>
      </c>
      <c r="F61" s="35">
        <f>SUM(F62:F66)</f>
        <v>0</v>
      </c>
      <c r="G61" s="35">
        <f>SUM(G62:G66)</f>
        <v>0.2</v>
      </c>
      <c r="H61" s="3"/>
      <c r="I61" s="3"/>
    </row>
    <row r="62" spans="1:9" s="65" customFormat="1" ht="26.25" customHeight="1">
      <c r="A62" s="1">
        <v>1</v>
      </c>
      <c r="B62" s="2" t="s">
        <v>319</v>
      </c>
      <c r="C62" s="38">
        <f>SUM(D62:F62)</f>
        <v>0</v>
      </c>
      <c r="D62" s="38"/>
      <c r="E62" s="38"/>
      <c r="F62" s="35"/>
      <c r="G62" s="38">
        <v>0.2</v>
      </c>
      <c r="H62" s="1" t="s">
        <v>320</v>
      </c>
      <c r="I62" s="1"/>
    </row>
    <row r="63" spans="1:9" s="65" customFormat="1" ht="30.75">
      <c r="A63" s="1">
        <v>2</v>
      </c>
      <c r="B63" s="2" t="s">
        <v>301</v>
      </c>
      <c r="C63" s="38">
        <f>SUM(D63:F63)</f>
        <v>1.2</v>
      </c>
      <c r="D63" s="38">
        <v>0.7</v>
      </c>
      <c r="E63" s="38">
        <v>0.5</v>
      </c>
      <c r="F63" s="35"/>
      <c r="G63" s="35"/>
      <c r="H63" s="1" t="s">
        <v>321</v>
      </c>
      <c r="I63" s="1"/>
    </row>
    <row r="64" spans="1:9" s="65" customFormat="1" ht="30.75">
      <c r="A64" s="1">
        <v>3</v>
      </c>
      <c r="B64" s="2" t="s">
        <v>302</v>
      </c>
      <c r="C64" s="38">
        <f>SUM(D64:F64)</f>
        <v>1.5</v>
      </c>
      <c r="D64" s="38">
        <v>0.9</v>
      </c>
      <c r="E64" s="38">
        <v>0.6</v>
      </c>
      <c r="F64" s="35"/>
      <c r="G64" s="35"/>
      <c r="H64" s="1" t="s">
        <v>225</v>
      </c>
      <c r="I64" s="1"/>
    </row>
    <row r="65" spans="1:9" s="65" customFormat="1" ht="30.75">
      <c r="A65" s="1">
        <v>4</v>
      </c>
      <c r="B65" s="2" t="s">
        <v>304</v>
      </c>
      <c r="C65" s="38">
        <f>SUM(D65:F65)</f>
        <v>1.2</v>
      </c>
      <c r="D65" s="38">
        <v>1</v>
      </c>
      <c r="E65" s="38">
        <v>0.2</v>
      </c>
      <c r="F65" s="35"/>
      <c r="G65" s="35"/>
      <c r="H65" s="1" t="s">
        <v>234</v>
      </c>
      <c r="I65" s="1"/>
    </row>
    <row r="66" spans="1:9" s="65" customFormat="1" ht="46.5">
      <c r="A66" s="1">
        <v>5</v>
      </c>
      <c r="B66" s="2" t="s">
        <v>106</v>
      </c>
      <c r="C66" s="38">
        <f>SUM(D66:F66)</f>
        <v>1.3</v>
      </c>
      <c r="D66" s="38">
        <v>1</v>
      </c>
      <c r="E66" s="38">
        <v>0.3</v>
      </c>
      <c r="F66" s="35"/>
      <c r="G66" s="35"/>
      <c r="H66" s="1" t="s">
        <v>322</v>
      </c>
      <c r="I66" s="1"/>
    </row>
    <row r="67" spans="1:9" s="47" customFormat="1" ht="29.25" customHeight="1">
      <c r="A67" s="3">
        <f>A66+A60+A52+A46+A35+A31+A26+A14+A9</f>
        <v>51</v>
      </c>
      <c r="B67" s="11" t="s">
        <v>186</v>
      </c>
      <c r="C67" s="35">
        <f>C61+C53+C47+C36+C32+C27+C15+C10+C7</f>
        <v>33.023386</v>
      </c>
      <c r="D67" s="35">
        <f>D61+D53+D47+D36+D32+D27+D15+D10+D7</f>
        <v>23.399403</v>
      </c>
      <c r="E67" s="35">
        <f>E61+E53+E47+E36+E32+E27+E15+E10+E7</f>
        <v>6.583983</v>
      </c>
      <c r="F67" s="35">
        <f>F61+F53+F47+F36+F32+F27+F15+F10+F7</f>
        <v>3.04</v>
      </c>
      <c r="G67" s="35">
        <f>G61+G53+G47+G36+G32+G27+G15+G10+G7</f>
        <v>12.027389999999999</v>
      </c>
      <c r="H67" s="3"/>
      <c r="I67" s="3"/>
    </row>
    <row r="68" spans="3:7" ht="13.5">
      <c r="C68" s="53"/>
      <c r="D68" s="53"/>
      <c r="E68" s="53"/>
      <c r="F68" s="53"/>
      <c r="G68" s="53"/>
    </row>
    <row r="71" spans="4:5" ht="13.5">
      <c r="D71" s="53"/>
      <c r="E71" s="53"/>
    </row>
    <row r="75" ht="13.5">
      <c r="D75" s="53"/>
    </row>
  </sheetData>
  <sheetProtection/>
  <mergeCells count="11">
    <mergeCell ref="A1:I1"/>
    <mergeCell ref="A2:I2"/>
    <mergeCell ref="H3:I3"/>
    <mergeCell ref="A4:A6"/>
    <mergeCell ref="B4:B6"/>
    <mergeCell ref="C4:G4"/>
    <mergeCell ref="H4:H6"/>
    <mergeCell ref="I4:I6"/>
    <mergeCell ref="C5:C6"/>
    <mergeCell ref="D5:F5"/>
    <mergeCell ref="G5:G6"/>
  </mergeCells>
  <printOptions/>
  <pageMargins left="0.905511811023622" right="0.725490196078431" top="0.590551181102362" bottom="0.708661417322835" header="0.31496062992126" footer="0.31496062992126"/>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I23"/>
  <sheetViews>
    <sheetView showZeros="0" tabSelected="1" view="pageLayout" zoomScale="85" zoomScaleNormal="85" zoomScalePageLayoutView="85" workbookViewId="0" topLeftCell="A19">
      <selection activeCell="A2" sqref="A2:E2"/>
    </sheetView>
  </sheetViews>
  <sheetFormatPr defaultColWidth="9.140625" defaultRowHeight="15"/>
  <cols>
    <col min="1" max="1" width="6.28125" style="46" customWidth="1"/>
    <col min="2" max="2" width="42.00390625" style="86" customWidth="1"/>
    <col min="3" max="6" width="9.7109375" style="21" customWidth="1"/>
    <col min="7" max="7" width="16.28125" style="21" customWidth="1"/>
    <col min="8" max="8" width="57.28125" style="46" customWidth="1"/>
    <col min="9" max="9" width="9.140625" style="21" hidden="1" customWidth="1"/>
    <col min="10" max="16384" width="9.140625" style="21" customWidth="1"/>
  </cols>
  <sheetData>
    <row r="1" spans="1:8" ht="42" customHeight="1">
      <c r="A1" s="95" t="s">
        <v>382</v>
      </c>
      <c r="B1" s="95"/>
      <c r="C1" s="95"/>
      <c r="D1" s="95"/>
      <c r="E1" s="95"/>
      <c r="F1" s="95"/>
      <c r="G1" s="95"/>
      <c r="H1" s="95"/>
    </row>
    <row r="2" spans="1:8" ht="30" customHeight="1">
      <c r="A2" s="94" t="str">
        <f>'Bieu 3'!A2:I2</f>
        <v>(Kèm theo Nghị quyết số:      /NQ-HĐND ngày          tháng 12 năm 2022 của HĐND tỉnh Điện Biên)</v>
      </c>
      <c r="B2" s="94"/>
      <c r="C2" s="94"/>
      <c r="D2" s="94"/>
      <c r="E2" s="94"/>
      <c r="F2" s="94"/>
      <c r="G2" s="94"/>
      <c r="H2" s="94"/>
    </row>
    <row r="3" spans="1:9" ht="23.25" customHeight="1">
      <c r="A3" s="73"/>
      <c r="B3" s="92"/>
      <c r="C3" s="74"/>
      <c r="D3" s="74"/>
      <c r="E3" s="74"/>
      <c r="F3" s="74"/>
      <c r="G3" s="74"/>
      <c r="H3" s="100" t="s">
        <v>14</v>
      </c>
      <c r="I3" s="100"/>
    </row>
    <row r="4" spans="1:8" ht="15">
      <c r="A4" s="99" t="s">
        <v>2</v>
      </c>
      <c r="B4" s="101" t="s">
        <v>3</v>
      </c>
      <c r="C4" s="99" t="s">
        <v>35</v>
      </c>
      <c r="D4" s="99"/>
      <c r="E4" s="99"/>
      <c r="F4" s="99"/>
      <c r="G4" s="99" t="s">
        <v>0</v>
      </c>
      <c r="H4" s="99" t="s">
        <v>1</v>
      </c>
    </row>
    <row r="5" spans="1:8" ht="15">
      <c r="A5" s="99"/>
      <c r="B5" s="102"/>
      <c r="C5" s="99" t="s">
        <v>18</v>
      </c>
      <c r="D5" s="99" t="s">
        <v>36</v>
      </c>
      <c r="E5" s="99"/>
      <c r="F5" s="99"/>
      <c r="G5" s="99"/>
      <c r="H5" s="99"/>
    </row>
    <row r="6" spans="1:8" ht="46.5">
      <c r="A6" s="99"/>
      <c r="B6" s="103"/>
      <c r="C6" s="99"/>
      <c r="D6" s="3" t="s">
        <v>21</v>
      </c>
      <c r="E6" s="3" t="s">
        <v>22</v>
      </c>
      <c r="F6" s="3" t="s">
        <v>23</v>
      </c>
      <c r="G6" s="99"/>
      <c r="H6" s="99"/>
    </row>
    <row r="7" spans="1:8" ht="29.25" customHeight="1">
      <c r="A7" s="3" t="s">
        <v>5</v>
      </c>
      <c r="B7" s="11" t="s">
        <v>6</v>
      </c>
      <c r="C7" s="35">
        <f>SUM(C8:C8)</f>
        <v>0.22</v>
      </c>
      <c r="D7" s="35">
        <f>SUM(D8:D8)</f>
        <v>0.22</v>
      </c>
      <c r="E7" s="77">
        <f>SUM(E8:E8)</f>
        <v>0</v>
      </c>
      <c r="F7" s="77">
        <f>SUM(F8:F8)</f>
        <v>0</v>
      </c>
      <c r="G7" s="3"/>
      <c r="H7" s="18"/>
    </row>
    <row r="8" spans="1:8" ht="62.25">
      <c r="A8" s="1">
        <v>1</v>
      </c>
      <c r="B8" s="2" t="s">
        <v>34</v>
      </c>
      <c r="C8" s="38">
        <v>0.22</v>
      </c>
      <c r="D8" s="38">
        <v>0.22</v>
      </c>
      <c r="E8" s="35"/>
      <c r="F8" s="38"/>
      <c r="G8" s="1" t="s">
        <v>371</v>
      </c>
      <c r="H8" s="1" t="s">
        <v>385</v>
      </c>
    </row>
    <row r="9" spans="1:8" ht="29.25" customHeight="1">
      <c r="A9" s="3" t="s">
        <v>7</v>
      </c>
      <c r="B9" s="11" t="s">
        <v>60</v>
      </c>
      <c r="C9" s="67">
        <f>SUM(C10:C10)</f>
        <v>8.512</v>
      </c>
      <c r="D9" s="67">
        <f>SUM(D10:D10)</f>
        <v>0</v>
      </c>
      <c r="E9" s="67">
        <f>SUM(E10:E10)</f>
        <v>8.512</v>
      </c>
      <c r="F9" s="67">
        <f>SUM(F10:F10)</f>
        <v>0</v>
      </c>
      <c r="G9" s="13"/>
      <c r="H9" s="18"/>
    </row>
    <row r="10" spans="1:8" ht="78">
      <c r="A10" s="1">
        <v>1</v>
      </c>
      <c r="B10" s="2" t="s">
        <v>10</v>
      </c>
      <c r="C10" s="68">
        <f>E10</f>
        <v>8.512</v>
      </c>
      <c r="D10" s="68"/>
      <c r="E10" s="68">
        <v>8.512</v>
      </c>
      <c r="F10" s="68"/>
      <c r="G10" s="1" t="s">
        <v>238</v>
      </c>
      <c r="H10" s="1" t="s">
        <v>386</v>
      </c>
    </row>
    <row r="11" spans="1:8" s="47" customFormat="1" ht="29.25" customHeight="1">
      <c r="A11" s="3" t="s">
        <v>8</v>
      </c>
      <c r="B11" s="11" t="s">
        <v>9</v>
      </c>
      <c r="C11" s="35">
        <f>C12</f>
        <v>0.18</v>
      </c>
      <c r="D11" s="35">
        <f>D12</f>
        <v>0</v>
      </c>
      <c r="E11" s="35">
        <f>E12</f>
        <v>0.18</v>
      </c>
      <c r="F11" s="35">
        <f>F12</f>
        <v>0</v>
      </c>
      <c r="G11" s="3"/>
      <c r="H11" s="34"/>
    </row>
    <row r="12" spans="1:8" ht="62.25">
      <c r="A12" s="1">
        <v>1</v>
      </c>
      <c r="B12" s="2" t="s">
        <v>12</v>
      </c>
      <c r="C12" s="38">
        <v>0.18</v>
      </c>
      <c r="D12" s="38"/>
      <c r="E12" s="38">
        <v>0.18</v>
      </c>
      <c r="F12" s="38"/>
      <c r="G12" s="1" t="s">
        <v>25</v>
      </c>
      <c r="H12" s="1" t="s">
        <v>383</v>
      </c>
    </row>
    <row r="13" spans="1:8" s="47" customFormat="1" ht="29.25" customHeight="1">
      <c r="A13" s="3" t="s">
        <v>56</v>
      </c>
      <c r="B13" s="11" t="s">
        <v>47</v>
      </c>
      <c r="C13" s="35">
        <f>SUM(C14:C14)</f>
        <v>2.6</v>
      </c>
      <c r="D13" s="35">
        <f>SUM(D14:D14)</f>
        <v>0</v>
      </c>
      <c r="E13" s="35">
        <f>SUM(E14:E14)</f>
        <v>2.6</v>
      </c>
      <c r="F13" s="35">
        <f>SUM(F14:F14)</f>
        <v>0</v>
      </c>
      <c r="G13" s="3"/>
      <c r="H13" s="3"/>
    </row>
    <row r="14" spans="1:8" ht="46.5">
      <c r="A14" s="1">
        <v>1</v>
      </c>
      <c r="B14" s="2" t="s">
        <v>202</v>
      </c>
      <c r="C14" s="38">
        <v>2.6</v>
      </c>
      <c r="D14" s="38"/>
      <c r="E14" s="38">
        <v>2.6</v>
      </c>
      <c r="F14" s="38"/>
      <c r="G14" s="1" t="s">
        <v>333</v>
      </c>
      <c r="H14" s="1" t="s">
        <v>387</v>
      </c>
    </row>
    <row r="15" spans="1:8" s="47" customFormat="1" ht="29.25" customHeight="1">
      <c r="A15" s="3" t="s">
        <v>59</v>
      </c>
      <c r="B15" s="11" t="s">
        <v>108</v>
      </c>
      <c r="C15" s="35">
        <f>SUM(C16)</f>
        <v>3.71</v>
      </c>
      <c r="D15" s="35">
        <f>SUM(D16)</f>
        <v>0.71</v>
      </c>
      <c r="E15" s="35">
        <f>SUM(E16)</f>
        <v>3</v>
      </c>
      <c r="F15" s="35">
        <f>SUM(F16)</f>
        <v>0</v>
      </c>
      <c r="G15" s="3"/>
      <c r="H15" s="3"/>
    </row>
    <row r="16" spans="1:8" ht="62.25">
      <c r="A16" s="1">
        <v>1</v>
      </c>
      <c r="B16" s="69" t="s">
        <v>109</v>
      </c>
      <c r="C16" s="38">
        <v>3.71</v>
      </c>
      <c r="D16" s="38">
        <v>0.71</v>
      </c>
      <c r="E16" s="38">
        <v>3</v>
      </c>
      <c r="F16" s="38"/>
      <c r="G16" s="1" t="s">
        <v>110</v>
      </c>
      <c r="H16" s="17" t="s">
        <v>384</v>
      </c>
    </row>
    <row r="17" spans="1:8" s="47" customFormat="1" ht="29.25" customHeight="1">
      <c r="A17" s="3" t="s">
        <v>94</v>
      </c>
      <c r="B17" s="70" t="s">
        <v>187</v>
      </c>
      <c r="C17" s="35">
        <f>SUM(C18:C22)</f>
        <v>5.88</v>
      </c>
      <c r="D17" s="35">
        <f>SUM(D18:D22)</f>
        <v>0.8400000000000001</v>
      </c>
      <c r="E17" s="35">
        <f>SUM(E18:E22)</f>
        <v>0.91</v>
      </c>
      <c r="F17" s="35">
        <f>SUM(F18:F22)</f>
        <v>4.13</v>
      </c>
      <c r="G17" s="3"/>
      <c r="H17" s="71"/>
    </row>
    <row r="18" spans="1:8" ht="46.5">
      <c r="A18" s="1">
        <v>1</v>
      </c>
      <c r="B18" s="2" t="s">
        <v>188</v>
      </c>
      <c r="C18" s="38">
        <f>D18+E18+F18</f>
        <v>1</v>
      </c>
      <c r="D18" s="38"/>
      <c r="E18" s="38"/>
      <c r="F18" s="38">
        <v>1</v>
      </c>
      <c r="G18" s="1" t="s">
        <v>189</v>
      </c>
      <c r="H18" s="32" t="s">
        <v>388</v>
      </c>
    </row>
    <row r="19" spans="1:8" ht="62.25">
      <c r="A19" s="1">
        <v>2</v>
      </c>
      <c r="B19" s="2" t="s">
        <v>190</v>
      </c>
      <c r="C19" s="38">
        <f>D19+E19+F19</f>
        <v>0.06</v>
      </c>
      <c r="D19" s="38"/>
      <c r="E19" s="38">
        <v>0.06</v>
      </c>
      <c r="F19" s="38"/>
      <c r="G19" s="13" t="s">
        <v>191</v>
      </c>
      <c r="H19" s="32" t="s">
        <v>389</v>
      </c>
    </row>
    <row r="20" spans="1:8" ht="62.25">
      <c r="A20" s="1">
        <v>3</v>
      </c>
      <c r="B20" s="2" t="s">
        <v>192</v>
      </c>
      <c r="C20" s="38">
        <f>D20+E20+F20</f>
        <v>1.56</v>
      </c>
      <c r="D20" s="38"/>
      <c r="E20" s="38">
        <v>0.73</v>
      </c>
      <c r="F20" s="38">
        <v>0.83</v>
      </c>
      <c r="G20" s="13" t="s">
        <v>193</v>
      </c>
      <c r="H20" s="1" t="s">
        <v>390</v>
      </c>
    </row>
    <row r="21" spans="1:8" ht="78">
      <c r="A21" s="1">
        <v>4</v>
      </c>
      <c r="B21" s="2" t="s">
        <v>194</v>
      </c>
      <c r="C21" s="38">
        <f>D21+E21+F21</f>
        <v>3.0999999999999996</v>
      </c>
      <c r="D21" s="38">
        <v>0.8</v>
      </c>
      <c r="E21" s="38"/>
      <c r="F21" s="38">
        <v>2.3</v>
      </c>
      <c r="G21" s="13" t="s">
        <v>195</v>
      </c>
      <c r="H21" s="1" t="s">
        <v>372</v>
      </c>
    </row>
    <row r="22" spans="1:8" ht="62.25">
      <c r="A22" s="1">
        <v>5</v>
      </c>
      <c r="B22" s="2" t="s">
        <v>196</v>
      </c>
      <c r="C22" s="38">
        <f>D22+E22+F22</f>
        <v>0.16</v>
      </c>
      <c r="D22" s="38">
        <v>0.04</v>
      </c>
      <c r="E22" s="38">
        <v>0.12</v>
      </c>
      <c r="F22" s="38"/>
      <c r="G22" s="33" t="s">
        <v>197</v>
      </c>
      <c r="H22" s="14" t="s">
        <v>391</v>
      </c>
    </row>
    <row r="23" spans="1:8" ht="41.25" customHeight="1">
      <c r="A23" s="3">
        <f>A22+A14+A16+A12+A10+A8</f>
        <v>10</v>
      </c>
      <c r="B23" s="3" t="s">
        <v>186</v>
      </c>
      <c r="C23" s="72">
        <f>C17+C15+C13+C11+C9+C7</f>
        <v>21.101999999999997</v>
      </c>
      <c r="D23" s="72">
        <f>D17+D15+D13+D11+D9+D7</f>
        <v>1.77</v>
      </c>
      <c r="E23" s="72">
        <f>E17+E15+E13+E11+E9+E7</f>
        <v>15.202</v>
      </c>
      <c r="F23" s="72">
        <f>F17+F15+F13+F11+F9+F7</f>
        <v>4.13</v>
      </c>
      <c r="G23" s="19"/>
      <c r="H23" s="18"/>
    </row>
  </sheetData>
  <sheetProtection/>
  <mergeCells count="10">
    <mergeCell ref="H3:I3"/>
    <mergeCell ref="H4:H6"/>
    <mergeCell ref="A2:H2"/>
    <mergeCell ref="A1:H1"/>
    <mergeCell ref="C5:C6"/>
    <mergeCell ref="D5:F5"/>
    <mergeCell ref="A4:A6"/>
    <mergeCell ref="B4:B6"/>
    <mergeCell ref="C4:F4"/>
    <mergeCell ref="G4:G6"/>
  </mergeCells>
  <printOptions/>
  <pageMargins left="0.905511811023622" right="0.725490196078431" top="0.590551181102362" bottom="0.708661417322835" header="0.31496062992126" footer="0.31496062992126"/>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HOA</cp:lastModifiedBy>
  <cp:lastPrinted>2022-12-08T11:31:15Z</cp:lastPrinted>
  <dcterms:created xsi:type="dcterms:W3CDTF">2018-05-20T03:25:36Z</dcterms:created>
  <dcterms:modified xsi:type="dcterms:W3CDTF">2022-12-08T11:31:24Z</dcterms:modified>
  <cp:category/>
  <cp:version/>
  <cp:contentType/>
  <cp:contentStatus/>
</cp:coreProperties>
</file>